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H 工作文件\A 科技处\B 办公室管理\05 科技处网站更新\科技处挂网\2025年\"/>
    </mc:Choice>
  </mc:AlternateContent>
  <bookViews>
    <workbookView windowWidth="28800" windowHeight="12375"/>
  </bookViews>
  <sheets>
    <sheet name="Sheet1" sheetId="1" r:id="rId1"/>
    <sheet name="Sheet2" sheetId="2" r:id="rId2"/>
  </sheets>
  <definedNames>
    <definedName name="_xlnm._FilterDatabase" localSheetId="0" hidden="1">Sheet1!$A$1:$D$27</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<sst xmlns="http://schemas.openxmlformats.org/spreadsheetml/2006/main" count="95" uniqueCount="90">
  <si>
    <t>序号</t>
  </si>
  <si>
    <t>申请名称</t>
  </si>
  <si>
    <t>受让单位</t>
  </si>
  <si>
    <t>转让时间</t>
  </si>
  <si>
    <t>高精度半导体液体源控制技术</t>
  </si>
  <si>
    <t>星奇（上海）半导体有限公司</t>
  </si>
  <si>
    <t>一种防电弧触头的专利实施许可</t>
  </si>
  <si>
    <t>上海惠卓企业管理咨询有限公司</t>
  </si>
  <si>
    <t>一种电动汽车动态无线供电系统的磁耦合结构</t>
  </si>
  <si>
    <t>绍兴感电新能源有限公司</t>
  </si>
  <si>
    <t>一种手提式便携瓦楞纸椅</t>
  </si>
  <si>
    <t>上海神后信息科技有限公司</t>
  </si>
  <si>
    <t>一种直线电机运输系统</t>
  </si>
  <si>
    <t>华鹰云智（深圳）技术有限公司</t>
  </si>
  <si>
    <t>基于远程控制光伏发电共网防逆流热储能控制装置及方法</t>
  </si>
  <si>
    <t>河南文启网络科技有限公司</t>
  </si>
  <si>
    <t>低氟系泡沫灭火剂合成技术</t>
  </si>
  <si>
    <t>上海戴勒实业有限公司</t>
  </si>
  <si>
    <t>超高纯316LVV棒材的研制技术</t>
  </si>
  <si>
    <t>纳路拓金属制品（常州）有限公司</t>
  </si>
  <si>
    <t>一种高硬度耐磨高熵合金的制备技术</t>
  </si>
  <si>
    <t>无锡东方天泽环境科技有限公司</t>
  </si>
  <si>
    <t>鲜活对虾表型生长特征的水下检测算法</t>
  </si>
  <si>
    <t>上海文声机械技术有限公司</t>
  </si>
  <si>
    <t>小青菜自动称重与包装设备的设计</t>
  </si>
  <si>
    <t>丹阳市硕图光电科技有限公司</t>
  </si>
  <si>
    <t>基于深度学习的绿叶青菜典型杂质分类与分割识别算法</t>
  </si>
  <si>
    <t>上海睦广自动化科技有限公司</t>
  </si>
  <si>
    <t>基于放养密度和生长预测的设施对虾智能投饲控制技术</t>
  </si>
  <si>
    <t>上海儒墨航空科技有限公司</t>
  </si>
  <si>
    <t>核电主泵电机转子专用智能清洗系统的控制方案及算法程序</t>
  </si>
  <si>
    <t>上海昂电电机有限公司</t>
  </si>
  <si>
    <t>一种基于边缘微服务协作的实时路径规划方法</t>
  </si>
  <si>
    <t>上海大巧不工信息科技有限公司</t>
  </si>
  <si>
    <t>基于AI的智能网课直播系统技术方案及基于边缘微服务协作的实时路径解决方案</t>
  </si>
  <si>
    <t>一种利用区块链数据微调大模型的关键技术</t>
  </si>
  <si>
    <t>上海斑书网络科技有限公司</t>
  </si>
  <si>
    <t>多模态数据融合重型设备运行状态异常诊断分析应用</t>
  </si>
  <si>
    <t>厦门朴思起重设备有限公司</t>
  </si>
  <si>
    <t>一种基于非均匀频率语谱图的风管泄漏信号检测方法</t>
  </si>
  <si>
    <t>上海柏英科技有限公司</t>
  </si>
  <si>
    <t>气动阀耐久性能自动化测试系统</t>
  </si>
  <si>
    <t>上海韩科科技股份有限公司</t>
  </si>
  <si>
    <t>起重机钢丝绳视觉无损检测与评估方法研究</t>
  </si>
  <si>
    <t>基于数字孪生的重型装备运行状态在线监测系统</t>
  </si>
  <si>
    <t>厦门迈凯科机电设备有限公司</t>
  </si>
  <si>
    <t>采用强化学习的目标最优分配技术</t>
  </si>
  <si>
    <t>一种基于深度学习的医学图像识别系统</t>
  </si>
  <si>
    <t>大数据深度信息挖掘系统</t>
  </si>
  <si>
    <t>苏州里下起源科技有限公司</t>
  </si>
  <si>
    <t>电机多类故障自动诊断模型</t>
  </si>
  <si>
    <t>南京航歌测控系统有限公司</t>
  </si>
  <si>
    <t>多摄像头全景环视监控系统</t>
  </si>
  <si>
    <t>上海临滴科技有限公司</t>
  </si>
  <si>
    <t>基于STM32的穿戴式手势指令控制器开发</t>
  </si>
  <si>
    <t>上海老柳科技有限公司</t>
  </si>
  <si>
    <t>一种基于腰肩表面肌电测量的行为识别方法</t>
  </si>
  <si>
    <t>上海诺诚电气股份有限公司</t>
  </si>
  <si>
    <t>一种基于可信度计算的客户管理系统</t>
  </si>
  <si>
    <t>深圳米林客智能科技有限公司</t>
  </si>
  <si>
    <t>一种基于计算机视觉的船舶表面清洁度检测系统</t>
  </si>
  <si>
    <t>上海耀湃海洋科技有限公司</t>
  </si>
  <si>
    <r>
      <rPr>
        <sz val="11"/>
        <color theme="1"/>
        <rFont val="宋体"/>
        <charset val="134"/>
        <scheme val="minor"/>
      </rPr>
      <t>基于视觉的智能移动机器人</t>
    </r>
    <r>
      <rPr>
        <sz val="9"/>
        <color rgb="FF23527C"/>
        <rFont val="Segoe UI"/>
        <charset val="134"/>
      </rPr>
      <t>SLAM</t>
    </r>
    <r>
      <rPr>
        <sz val="9"/>
        <color rgb="FF23527C"/>
        <rFont val="宋体"/>
        <charset val="134"/>
      </rPr>
      <t>系统</t>
    </r>
  </si>
  <si>
    <t>帝新立科技（浙江）有限公司</t>
  </si>
  <si>
    <t>无线供电磁驱柔性输送系统</t>
  </si>
  <si>
    <t>鹰川智驱（宁波）科技有限公司</t>
  </si>
  <si>
    <t>高响应度B-Ga2O3基异质结自供能紫外探测器及其制备方法和应用</t>
  </si>
  <si>
    <t>北京铭镓半导体有限公司</t>
  </si>
  <si>
    <t>离散制造车间工件定位管理系统</t>
  </si>
  <si>
    <t>交大智邦（枣庄）数字科技有限公司</t>
  </si>
  <si>
    <t>过滤施肥装置综合性能智能测量测试系统</t>
  </si>
  <si>
    <t>新疆泓科节水设备制造有限公司</t>
  </si>
  <si>
    <t>弱光条件非结构化环境感知与导航系统技术转让（技术秘密）合同</t>
  </si>
  <si>
    <t>南京乐凯森科技有限公司</t>
  </si>
  <si>
    <t>基于超宽带的车间物品定位装置及管理系统</t>
  </si>
  <si>
    <t>黄骅市泰昌五金制品有限公司</t>
  </si>
  <si>
    <t>黄花菜智能制干系统技术转让（技术秘密）合同</t>
  </si>
  <si>
    <t>宁夏广联互动科技有限公司</t>
  </si>
  <si>
    <t>虚拟机器人假手肌电控制模型</t>
  </si>
  <si>
    <t>勒耐（上海）电子科技有限公司</t>
  </si>
  <si>
    <t>金属基石墨烯复合线材的加工设备及工艺专利技术转让与实施服务</t>
  </si>
  <si>
    <t>河南九发电工科技有限公司</t>
  </si>
  <si>
    <t>可溶桥塞用复合材料及其制备方法专利技术转让与实施服务</t>
  </si>
  <si>
    <t>所属学院</t>
  </si>
  <si>
    <t>求和项:到账金额</t>
  </si>
  <si>
    <t>材料</t>
  </si>
  <si>
    <t>电气</t>
  </si>
  <si>
    <t>机械</t>
  </si>
  <si>
    <t>信息</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</si>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</sst>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4"/>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23527C"/>
      <name val="Segoe UI"/>
      <charset val="134"/>
    </font>
    <font>
      <sz val="9"/>
      <color rgb="FF23527C"/>
      <name val="宋体"/>
      <charset val="134"/>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23" fillId="0" borderId="0">
      <alignment vertical="center"/>
    </xf>
  </cellStyleXfs>
  <cellXfs count="14">
    <xf numFmtId="0" fontId="0" fillId="0" borderId="0" xfId="0">
      <alignment vertical="center"/>
    </xf>
    <xf numFmtId="10" fontId="0" fillId="0" borderId="0" xfId="0" applyNumberFormat="1">
      <alignment vertical="center"/>
    </xf>
    <xf numFmtId="0" fontId="1" fillId="0" borderId="0" xfId="0" applyFont="1" applyFill="1" applyAlignment="1">
      <alignment horizontal="center" vertical="center"/>
    </xf>
    <xf numFmtId="0" fontId="1" fillId="0" borderId="0" xfId="0" applyFont="1" applyFill="1">
      <alignment vertical="center"/>
    </xf>
    <xf numFmtId="0" fontId="2" fillId="2" borderId="1" xfId="0" applyFont="1" applyFill="1" applyBorder="1" applyAlignment="1">
      <alignment horizontal="center" vertical="center"/>
    </xf>
    <xf numFmtId="0" fontId="2" fillId="2" borderId="1" xfId="49"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Border="1">
      <alignment vertical="center"/>
    </xf>
    <xf numFmtId="49" fontId="0" fillId="0" borderId="1" xfId="0" applyNumberFormat="1"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vertical="center"/>
    </xf>
    <xf numFmtId="49" fontId="0" fillId="0" borderId="1" xfId="0" applyNumberForma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261.8350694444" refreshedBy="liuli" recordCount="36">
  <cacheSource type="worksheet">
    <worksheetSource ref="A1:D27" sheet="Sheet1"/>
  </cacheSource>
  <cacheFields count="11">
    <cacheField name="序号" numFmtId="0">
      <sharedItems containsSemiMixedTypes="0" containsString="0" containsNumber="1" containsInteger="1" minValue="0" maxValue="36" count="36">
        <n v="1"/>
        <n v="2"/>
        <n v="3"/>
        <n v="4"/>
        <n v="5"/>
        <n v="6"/>
        <n v="7"/>
        <n v="8"/>
        <n v="9"/>
        <n v="10"/>
        <n v="11"/>
        <n v="12"/>
        <n v="13"/>
        <n v="14"/>
        <n v="15"/>
        <n v="16"/>
        <n v="17"/>
        <n v="18"/>
        <n v="19"/>
        <n v="20"/>
        <n v="21"/>
        <n v="22"/>
        <n v="23"/>
        <n v="24"/>
        <n v="25"/>
        <n v="26"/>
        <n v="27"/>
        <n v="28"/>
        <n v="29"/>
        <n v="30"/>
        <n v="31"/>
        <n v="32"/>
        <n v="33"/>
        <n v="34"/>
        <n v="35"/>
        <n v="36"/>
      </sharedItems>
    </cacheField>
    <cacheField name="发明人" numFmtId="0">
      <sharedItems count="25">
        <s v="赵莹"/>
        <s v="魏喜庆"/>
        <s v="郝聚涛"/>
        <s v="徐雪菲"/>
        <s v="刘琳"/>
        <s v="杜浩明"/>
        <s v="辛绍杰"/>
        <s v="杨志和"/>
        <s v="李志松"/>
        <s v="董雷"/>
        <s v="李渊"/>
        <s v="陈智鹏"/>
        <s v="杨宇"/>
        <s v="陈志敏"/>
        <s v="迟东祥"/>
        <s v="张光发"/>
        <s v="汪宏斌"/>
        <s v="宗兆翔"/>
        <s v="胡晓莉"/>
        <s v="肖骁琦"/>
        <s v="杜世勤"/>
        <s v="姚海"/>
        <s v="宁银行"/>
        <s v="郭煦"/>
        <s v="孙会"/>
      </sharedItems>
    </cacheField>
    <cacheField name="申请名称" numFmtId="0">
      <sharedItems count="36">
        <s v="图像压缩系统"/>
        <s v="一维条码商品识别系统"/>
        <s v="多传感器实时故障诊断"/>
        <s v="设备状态监测及故障预警边缘计算网关设计"/>
        <s v="物体识别技术系统"/>
        <s v="目标检测技术系统"/>
        <s v="智能交通标志识别系统"/>
        <s v="齿轮箱在线故障诊断系统"/>
        <s v="智能微电网能量管理系统"/>
        <s v="一种多级过滤机构"/>
        <s v="一种手摇式电池回收箱"/>
        <s v="一种多类型轴承的安装压紧装置"/>
        <s v="一种水面漂浮物清扫机器人的作业面积扩展装置"/>
        <s v="一种可实现分级诊疗的医生预约挂号方法 "/>
        <s v="应用于相位快速提取的高精度干涉检测系统与方法 "/>
        <s v="一种离心式三元叶轮焊接坡口五轴数控加工方法"/>
        <s v="一种基于搜索算法的量子投票方法"/>
        <s v="一种基于贝叶斯算法的DDoS防御系统"/>
        <s v="一种基于注意力机制的DDoS攻击检测方法"/>
        <s v="超低成本/功耗抗干扰宽带通信系统"/>
        <s v="某靶标飞行器轨迹仿真技术"/>
        <s v="一种应用天线阵列的高精度AGV定位方法 "/>
        <s v="基于构造等边平衡三角形SMOTE算法的少数类样本生成方法"/>
        <s v="地下旋喷扩孔成桩施工仿真"/>
        <s v="地下旋喷成桩施工数字孪生系统"/>
        <s v="磁极线圈用微合金化银无氧铜型材的研发"/>
        <s v="超低信噪比条件下语言增强检测软件"/>
        <s v="一种电路板产品自动化加工装配系统及装配方法"/>
        <s v="基于压缩光源的光纤传感器"/>
        <s v="5G机器视觉传感系统测试软件"/>
        <s v="一种基于距离聚类检测器的安全相对组合导航软件"/>
        <s v="一种组合式安全型15MW以上级海上风电整机运输工装"/>
        <s v="一种安全防护型15MW级风机组件运输工装"/>
        <s v="电磁阀线圈设计"/>
        <s v="垃圾分拣机器人"/>
        <s v="用于行星式旋转喷吹除气设备的防进气管缠绕的通气装置"/>
      </sharedItems>
    </cacheField>
    <cacheField name="专利类型" numFmtId="0">
      <sharedItems count="3">
        <s v="技术秘密"/>
        <s v="发明专利"/>
        <s v="专利申请权"/>
      </sharedItems>
    </cacheField>
    <cacheField name="转让/许可" numFmtId="0">
      <sharedItems count="7">
        <s v="许可"/>
        <s v="使用权"/>
        <s v="转让"/>
        <s v="专利申请权转让"/>
        <s v="使用权（一年）"/>
        <s v="使用权（十年"/>
        <s v="所有权"/>
      </sharedItems>
    </cacheField>
    <cacheField name="合同金额_x000a_（万元）" numFmtId="0">
      <sharedItems containsSemiMixedTypes="0" containsString="0" containsNumber="1" minValue="0" maxValue="108" count="16">
        <n v="4"/>
        <n v="16"/>
        <n v="1"/>
        <n v="3"/>
        <n v="10"/>
        <n v="20"/>
        <n v="25"/>
        <n v="6"/>
        <n v="30"/>
        <n v="15"/>
        <n v="5"/>
        <n v="13"/>
        <n v="22"/>
        <n v="108"/>
        <n v="0.7"/>
        <n v="4.8"/>
      </sharedItems>
    </cacheField>
    <cacheField name="到账金额" numFmtId="0">
      <sharedItems containsString="0" containsBlank="1" containsNumber="1" minValue="0" maxValue="108" count="18">
        <n v="4"/>
        <n v="16"/>
        <n v="1"/>
        <n v="3"/>
        <n v="10"/>
        <n v="20"/>
        <n v="25"/>
        <n v="6"/>
        <n v="30"/>
        <n v="15"/>
        <n v="5"/>
        <n v="13"/>
        <n v="2"/>
        <m/>
        <n v="22"/>
        <n v="108"/>
        <n v="0.7"/>
        <n v="4.8"/>
      </sharedItems>
    </cacheField>
    <cacheField name="受让单位" numFmtId="49">
      <sharedItems count="27">
        <s v="北京鸿翰启智信息技术有限公司"/>
        <s v="厦门朴思起重设备有限公司"/>
        <s v="厦门迈凯科机电设备有限公司"/>
        <s v="深圳市普瑞德科技有限公司"/>
        <s v="上海神后信息科技有限公司"/>
        <s v="上海博士高环保科技有限公司"/>
        <s v="上海桠戎机电科技有限公司"/>
        <s v="上海合时智能科技有限公司"/>
        <s v="功高(上海)科技有限公司"/>
        <s v="法博思（宁波）半导体设备有限公司"/>
        <s v="北京科瑞思科技发展有限公司"/>
        <s v="功高（上海）科技有限公司"/>
        <s v="上海斑书网络科技有限公司"/>
        <s v="南京乐凯森科技有限公司"/>
        <s v="宁波天擎航天科技有限公司"/>
        <s v=" 南京敏智达科技有限公司"/>
        <s v="智拙视觉科技（上海）有限公司"/>
        <s v="发歌智能科技（上海）有限公司"/>
        <s v="浙江天宁合金材料有限公司"/>
        <s v="上海欣垣科技有限公司"/>
        <s v="上海巧拾机电设备有限公司"/>
        <s v="上海步翎智能科技有限责任公司"/>
        <s v="徐州中矿凯锐科技科技有限公司"/>
        <s v="江阴希尔伯特自动化科技有限公司"/>
        <s v="上海七策电气科技有限公司"/>
        <s v="上海小懒猫环保技术有限公司"/>
        <s v="包头铝业有限公司"/>
      </sharedItems>
    </cacheField>
    <cacheField name="转让时间" numFmtId="0">
      <sharedItems containsDate="1" containsMixedTypes="1" count="11">
        <d v="2023-02-01T00:00:00"/>
        <d v="2023-01-01T00:00:00"/>
        <d v="2023-02-02T00:00:00"/>
        <d v="2023-06-01T00:00:00"/>
        <d v="2023-10-01T00:00:00"/>
        <d v="2023-10-02T00:00:00"/>
        <d v="2023-10-03T00:00:00"/>
        <d v="2023-11-02T00:00:00"/>
        <d v="2023-11-01T00:00:00"/>
        <d v="2023-11-29T00:00:00"/>
        <s v="2022年11月11日"/>
      </sharedItems>
    </cacheField>
    <cacheField name="所属学院" numFmtId="0">
      <sharedItems count="5">
        <s v="信息"/>
        <s v="材料"/>
        <s v="机械"/>
        <s v="电气"/>
        <s v="机械学院" u="1"/>
      </sharedItems>
    </cacheField>
    <cacheField name="考核年度" numFmtId="0">
      <sharedItems containsSemiMixedTypes="0" containsString="0" containsNumber="1" containsInteger="1" minValue="0" maxValue="2023" count="1">
        <n v="2023"/>
      </sharedItems>
    </cacheField>
  </cacheFields>
</pivotCacheDefinition>
</file>

<file path=xl/pivotCache/pivotCacheRecords1.xml><?xml version="1.0" encoding="utf-8"?>
<pivotCacheRecords xmlns="http://schemas.openxmlformats.org/spreadsheetml/2006/main" xmlns:r="http://schemas.openxmlformats.org/officeDocument/2006/relationships" count="36">
  <r>
    <x v="0"/>
    <x v="0"/>
    <x v="0"/>
    <x v="0"/>
    <x v="0"/>
    <x v="0"/>
    <x v="0"/>
    <x v="0"/>
    <x v="0"/>
    <x v="0"/>
    <x v="0"/>
  </r>
  <r>
    <x v="1"/>
    <x v="0"/>
    <x v="1"/>
    <x v="0"/>
    <x v="0"/>
    <x v="1"/>
    <x v="1"/>
    <x v="0"/>
    <x v="0"/>
    <x v="0"/>
    <x v="0"/>
  </r>
  <r>
    <x v="2"/>
    <x v="1"/>
    <x v="2"/>
    <x v="0"/>
    <x v="1"/>
    <x v="2"/>
    <x v="2"/>
    <x v="1"/>
    <x v="1"/>
    <x v="0"/>
    <x v="0"/>
  </r>
  <r>
    <x v="3"/>
    <x v="2"/>
    <x v="3"/>
    <x v="0"/>
    <x v="1"/>
    <x v="3"/>
    <x v="3"/>
    <x v="2"/>
    <x v="1"/>
    <x v="0"/>
    <x v="0"/>
  </r>
  <r>
    <x v="4"/>
    <x v="3"/>
    <x v="4"/>
    <x v="0"/>
    <x v="1"/>
    <x v="4"/>
    <x v="4"/>
    <x v="3"/>
    <x v="1"/>
    <x v="0"/>
    <x v="0"/>
  </r>
  <r>
    <x v="5"/>
    <x v="3"/>
    <x v="5"/>
    <x v="0"/>
    <x v="1"/>
    <x v="5"/>
    <x v="5"/>
    <x v="3"/>
    <x v="1"/>
    <x v="0"/>
    <x v="0"/>
  </r>
  <r>
    <x v="6"/>
    <x v="4"/>
    <x v="6"/>
    <x v="0"/>
    <x v="1"/>
    <x v="2"/>
    <x v="2"/>
    <x v="4"/>
    <x v="2"/>
    <x v="0"/>
    <x v="0"/>
  </r>
  <r>
    <x v="7"/>
    <x v="4"/>
    <x v="7"/>
    <x v="0"/>
    <x v="1"/>
    <x v="2"/>
    <x v="2"/>
    <x v="4"/>
    <x v="2"/>
    <x v="0"/>
    <x v="0"/>
  </r>
  <r>
    <x v="8"/>
    <x v="4"/>
    <x v="8"/>
    <x v="0"/>
    <x v="1"/>
    <x v="6"/>
    <x v="6"/>
    <x v="4"/>
    <x v="2"/>
    <x v="0"/>
    <x v="0"/>
  </r>
  <r>
    <x v="9"/>
    <x v="5"/>
    <x v="9"/>
    <x v="1"/>
    <x v="2"/>
    <x v="7"/>
    <x v="7"/>
    <x v="5"/>
    <x v="0"/>
    <x v="1"/>
    <x v="0"/>
  </r>
  <r>
    <x v="10"/>
    <x v="5"/>
    <x v="10"/>
    <x v="1"/>
    <x v="2"/>
    <x v="0"/>
    <x v="0"/>
    <x v="5"/>
    <x v="0"/>
    <x v="1"/>
    <x v="0"/>
  </r>
  <r>
    <x v="11"/>
    <x v="6"/>
    <x v="11"/>
    <x v="1"/>
    <x v="2"/>
    <x v="3"/>
    <x v="3"/>
    <x v="6"/>
    <x v="3"/>
    <x v="2"/>
    <x v="0"/>
  </r>
  <r>
    <x v="12"/>
    <x v="6"/>
    <x v="12"/>
    <x v="1"/>
    <x v="2"/>
    <x v="4"/>
    <x v="4"/>
    <x v="7"/>
    <x v="3"/>
    <x v="2"/>
    <x v="0"/>
  </r>
  <r>
    <x v="13"/>
    <x v="7"/>
    <x v="13"/>
    <x v="1"/>
    <x v="2"/>
    <x v="8"/>
    <x v="8"/>
    <x v="8"/>
    <x v="4"/>
    <x v="0"/>
    <x v="0"/>
  </r>
  <r>
    <x v="14"/>
    <x v="8"/>
    <x v="14"/>
    <x v="1"/>
    <x v="2"/>
    <x v="9"/>
    <x v="9"/>
    <x v="9"/>
    <x v="4"/>
    <x v="2"/>
    <x v="0"/>
  </r>
  <r>
    <x v="15"/>
    <x v="9"/>
    <x v="15"/>
    <x v="1"/>
    <x v="2"/>
    <x v="8"/>
    <x v="8"/>
    <x v="10"/>
    <x v="4"/>
    <x v="3"/>
    <x v="0"/>
  </r>
  <r>
    <x v="16"/>
    <x v="10"/>
    <x v="16"/>
    <x v="1"/>
    <x v="3"/>
    <x v="8"/>
    <x v="8"/>
    <x v="11"/>
    <x v="5"/>
    <x v="0"/>
    <x v="0"/>
  </r>
  <r>
    <x v="17"/>
    <x v="11"/>
    <x v="17"/>
    <x v="0"/>
    <x v="1"/>
    <x v="10"/>
    <x v="10"/>
    <x v="12"/>
    <x v="5"/>
    <x v="0"/>
    <x v="0"/>
  </r>
  <r>
    <x v="18"/>
    <x v="11"/>
    <x v="18"/>
    <x v="0"/>
    <x v="1"/>
    <x v="10"/>
    <x v="10"/>
    <x v="12"/>
    <x v="5"/>
    <x v="0"/>
    <x v="0"/>
  </r>
  <r>
    <x v="19"/>
    <x v="12"/>
    <x v="19"/>
    <x v="0"/>
    <x v="1"/>
    <x v="11"/>
    <x v="11"/>
    <x v="13"/>
    <x v="5"/>
    <x v="0"/>
    <x v="0"/>
  </r>
  <r>
    <x v="20"/>
    <x v="1"/>
    <x v="20"/>
    <x v="0"/>
    <x v="2"/>
    <x v="10"/>
    <x v="12"/>
    <x v="14"/>
    <x v="5"/>
    <x v="0"/>
    <x v="0"/>
  </r>
  <r>
    <x v="21"/>
    <x v="13"/>
    <x v="21"/>
    <x v="1"/>
    <x v="2"/>
    <x v="8"/>
    <x v="8"/>
    <x v="15"/>
    <x v="5"/>
    <x v="0"/>
    <x v="0"/>
  </r>
  <r>
    <x v="22"/>
    <x v="14"/>
    <x v="22"/>
    <x v="1"/>
    <x v="2"/>
    <x v="10"/>
    <x v="13"/>
    <x v="16"/>
    <x v="5"/>
    <x v="0"/>
    <x v="0"/>
  </r>
  <r>
    <x v="23"/>
    <x v="15"/>
    <x v="23"/>
    <x v="0"/>
    <x v="2"/>
    <x v="5"/>
    <x v="5"/>
    <x v="17"/>
    <x v="4"/>
    <x v="2"/>
    <x v="0"/>
  </r>
  <r>
    <x v="24"/>
    <x v="15"/>
    <x v="24"/>
    <x v="0"/>
    <x v="2"/>
    <x v="12"/>
    <x v="14"/>
    <x v="17"/>
    <x v="4"/>
    <x v="2"/>
    <x v="0"/>
  </r>
  <r>
    <x v="25"/>
    <x v="16"/>
    <x v="25"/>
    <x v="0"/>
    <x v="2"/>
    <x v="13"/>
    <x v="15"/>
    <x v="18"/>
    <x v="5"/>
    <x v="1"/>
    <x v="0"/>
  </r>
  <r>
    <x v="26"/>
    <x v="17"/>
    <x v="26"/>
    <x v="0"/>
    <x v="4"/>
    <x v="2"/>
    <x v="2"/>
    <x v="16"/>
    <x v="5"/>
    <x v="0"/>
    <x v="0"/>
  </r>
  <r>
    <x v="27"/>
    <x v="18"/>
    <x v="27"/>
    <x v="1"/>
    <x v="2"/>
    <x v="9"/>
    <x v="9"/>
    <x v="19"/>
    <x v="6"/>
    <x v="2"/>
    <x v="0"/>
  </r>
  <r>
    <x v="28"/>
    <x v="19"/>
    <x v="28"/>
    <x v="0"/>
    <x v="5"/>
    <x v="4"/>
    <x v="4"/>
    <x v="20"/>
    <x v="4"/>
    <x v="0"/>
    <x v="0"/>
  </r>
  <r>
    <x v="29"/>
    <x v="17"/>
    <x v="29"/>
    <x v="0"/>
    <x v="1"/>
    <x v="2"/>
    <x v="2"/>
    <x v="21"/>
    <x v="7"/>
    <x v="0"/>
    <x v="0"/>
  </r>
  <r>
    <x v="30"/>
    <x v="20"/>
    <x v="30"/>
    <x v="0"/>
    <x v="6"/>
    <x v="10"/>
    <x v="10"/>
    <x v="22"/>
    <x v="7"/>
    <x v="3"/>
    <x v="0"/>
  </r>
  <r>
    <x v="31"/>
    <x v="21"/>
    <x v="31"/>
    <x v="2"/>
    <x v="2"/>
    <x v="10"/>
    <x v="10"/>
    <x v="23"/>
    <x v="7"/>
    <x v="2"/>
    <x v="0"/>
  </r>
  <r>
    <x v="32"/>
    <x v="21"/>
    <x v="32"/>
    <x v="2"/>
    <x v="2"/>
    <x v="10"/>
    <x v="10"/>
    <x v="23"/>
    <x v="7"/>
    <x v="2"/>
    <x v="0"/>
  </r>
  <r>
    <x v="33"/>
    <x v="22"/>
    <x v="33"/>
    <x v="0"/>
    <x v="2"/>
    <x v="14"/>
    <x v="16"/>
    <x v="24"/>
    <x v="8"/>
    <x v="3"/>
    <x v="0"/>
  </r>
  <r>
    <x v="34"/>
    <x v="23"/>
    <x v="34"/>
    <x v="0"/>
    <x v="2"/>
    <x v="8"/>
    <x v="9"/>
    <x v="25"/>
    <x v="9"/>
    <x v="0"/>
    <x v="0"/>
  </r>
  <r>
    <x v="35"/>
    <x v="24"/>
    <x v="35"/>
    <x v="1"/>
    <x v="2"/>
    <x v="15"/>
    <x v="17"/>
    <x v="26"/>
    <x v="10"/>
    <x v="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4"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1:B6" firstHeaderRow="1" firstDataRow="1" firstDataCol="1"/>
  <pivotFields count="11">
    <pivotField compact="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compact="0" showAll="0"/>
    <pivotField compact="0" showAll="0"/>
    <pivotField compact="0" showAll="0"/>
    <pivotField compact="0" showAll="0"/>
    <pivotField compact="0" showAll="0"/>
    <pivotField dataField="1" compact="0" showAll="0">
      <items count="19">
        <item x="16"/>
        <item x="2"/>
        <item x="12"/>
        <item x="3"/>
        <item x="0"/>
        <item x="17"/>
        <item x="10"/>
        <item x="7"/>
        <item x="4"/>
        <item x="11"/>
        <item x="9"/>
        <item x="1"/>
        <item x="5"/>
        <item x="14"/>
        <item x="6"/>
        <item x="8"/>
        <item x="15"/>
        <item x="13"/>
        <item t="default"/>
      </items>
    </pivotField>
    <pivotField compact="0" showAll="0"/>
    <pivotField compact="0" showAll="0"/>
    <pivotField axis="axisRow" compact="0" showAll="0">
      <items count="6">
        <item x="1"/>
        <item x="3"/>
        <item x="2"/>
        <item m="1" x="4"/>
        <item x="0"/>
        <item t="default"/>
      </items>
    </pivotField>
    <pivotField compact="0" showAll="0"/>
  </pivotFields>
  <rowFields count="1">
    <field x="9"/>
  </rowFields>
  <rowItems count="5">
    <i>
      <x/>
    </i>
    <i>
      <x v="1"/>
    </i>
    <i>
      <x v="2"/>
    </i>
    <i>
      <x v="4"/>
    </i>
    <i t="grand">
      <x/>
    </i>
  </rowItems>
  <colItems count="1">
    <i/>
  </colItems>
  <dataFields count="1">
    <dataField name="求和项:到账金额" fld="6" baseField="0" baseItem="0"/>
  </dataField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3"/>
  <sheetViews>
    <sheetView tabSelected="1" topLeftCell="A13" workbookViewId="0">
      <selection activeCell="D28" sqref="D28"/>
    </sheetView>
  </sheetViews>
  <sheetFormatPr defaultColWidth="8.75" defaultRowHeight="13.5" outlineLevelCol="3"/>
  <cols>
    <col min="1" max="1" width="8.75" style="2"/>
    <col min="2" max="2" width="37.5" style="3" customWidth="1"/>
    <col min="3" max="3" width="33.875" style="3" customWidth="1"/>
    <col min="4" max="4" width="19.25" style="3" customWidth="1"/>
    <col min="5" max="16384" width="8.75" style="3"/>
  </cols>
  <sheetData>
    <row r="1" ht="30" customHeight="1" spans="1:4">
      <c r="A1" s="4" t="s">
        <v>0</v>
      </c>
      <c r="B1" s="5" t="s">
        <v>1</v>
      </c>
      <c r="C1" s="6" t="s">
        <v>2</v>
      </c>
      <c r="D1" s="4" t="s">
        <v>3</v>
      </c>
    </row>
    <row r="2" ht="16.5" spans="1:4">
      <c r="A2" s="7">
        <v>1</v>
      </c>
      <c r="B2" s="8" t="s">
        <v>4</v>
      </c>
      <c r="C2" s="9" t="s">
        <v>5</v>
      </c>
      <c r="D2" s="10">
        <v>20241031</v>
      </c>
    </row>
    <row r="3" ht="16.5" spans="1:4">
      <c r="A3" s="7">
        <v>2</v>
      </c>
      <c r="B3" s="8" t="s">
        <v>6</v>
      </c>
      <c r="C3" s="9" t="s">
        <v>7</v>
      </c>
      <c r="D3" s="10">
        <v>20241113</v>
      </c>
    </row>
    <row r="4" ht="16.5" spans="1:4">
      <c r="A4" s="7">
        <v>3</v>
      </c>
      <c r="B4" s="8" t="s">
        <v>8</v>
      </c>
      <c r="C4" s="9" t="s">
        <v>9</v>
      </c>
      <c r="D4" s="10">
        <v>20241127</v>
      </c>
    </row>
    <row r="5" ht="16.5" spans="1:4">
      <c r="A5" s="7">
        <v>4</v>
      </c>
      <c r="B5" s="8" t="s">
        <v>10</v>
      </c>
      <c r="C5" s="9" t="s">
        <v>11</v>
      </c>
      <c r="D5" s="10">
        <v>20241125</v>
      </c>
    </row>
    <row r="6" ht="16.5" spans="1:4">
      <c r="A6" s="7">
        <v>5</v>
      </c>
      <c r="B6" s="8" t="s">
        <v>12</v>
      </c>
      <c r="C6" s="9" t="s">
        <v>13</v>
      </c>
      <c r="D6" s="10">
        <v>20241115</v>
      </c>
    </row>
    <row r="7" ht="16.5" spans="1:4">
      <c r="A7" s="7">
        <v>6</v>
      </c>
      <c r="B7" s="8" t="s">
        <v>14</v>
      </c>
      <c r="C7" s="9" t="s">
        <v>15</v>
      </c>
      <c r="D7" s="10">
        <v>20241111</v>
      </c>
    </row>
    <row r="8" ht="16.5" spans="1:4">
      <c r="A8" s="7">
        <v>7</v>
      </c>
      <c r="B8" s="8" t="s">
        <v>16</v>
      </c>
      <c r="C8" s="9" t="s">
        <v>17</v>
      </c>
      <c r="D8" s="10">
        <v>20241129</v>
      </c>
    </row>
    <row r="9" ht="16.5" spans="1:4">
      <c r="A9" s="7">
        <v>8</v>
      </c>
      <c r="B9" s="8" t="s">
        <v>18</v>
      </c>
      <c r="C9" s="9" t="s">
        <v>19</v>
      </c>
      <c r="D9" s="10">
        <v>20241129</v>
      </c>
    </row>
    <row r="10" ht="16.5" spans="1:4">
      <c r="A10" s="7">
        <v>9</v>
      </c>
      <c r="B10" s="8" t="s">
        <v>20</v>
      </c>
      <c r="C10" s="9" t="s">
        <v>21</v>
      </c>
      <c r="D10" s="10">
        <v>20241219</v>
      </c>
    </row>
    <row r="11" ht="16.5" spans="1:4">
      <c r="A11" s="7">
        <v>10</v>
      </c>
      <c r="B11" s="8" t="s">
        <v>22</v>
      </c>
      <c r="C11" s="9" t="s">
        <v>23</v>
      </c>
      <c r="D11" s="10">
        <v>20241225</v>
      </c>
    </row>
    <row r="12" ht="16.5" spans="1:4">
      <c r="A12" s="7">
        <v>11</v>
      </c>
      <c r="B12" s="8" t="s">
        <v>24</v>
      </c>
      <c r="C12" s="9" t="s">
        <v>25</v>
      </c>
      <c r="D12" s="10">
        <v>20241225</v>
      </c>
    </row>
    <row r="13" ht="16.5" spans="1:4">
      <c r="A13" s="7">
        <v>12</v>
      </c>
      <c r="B13" s="8" t="s">
        <v>26</v>
      </c>
      <c r="C13" s="9" t="s">
        <v>27</v>
      </c>
      <c r="D13" s="10">
        <v>20241225</v>
      </c>
    </row>
    <row r="14" ht="16.5" spans="1:4">
      <c r="A14" s="7">
        <v>13</v>
      </c>
      <c r="B14" s="8" t="s">
        <v>28</v>
      </c>
      <c r="C14" s="9" t="s">
        <v>29</v>
      </c>
      <c r="D14" s="10">
        <v>20241225</v>
      </c>
    </row>
    <row r="15" ht="27" spans="1:4">
      <c r="A15" s="7">
        <v>14</v>
      </c>
      <c r="B15" s="11" t="s">
        <v>30</v>
      </c>
      <c r="C15" s="9" t="s">
        <v>31</v>
      </c>
      <c r="D15" s="10">
        <v>20250224</v>
      </c>
    </row>
    <row r="16" ht="16.5" spans="1:4">
      <c r="A16" s="7">
        <v>15</v>
      </c>
      <c r="B16" s="8" t="s">
        <v>32</v>
      </c>
      <c r="C16" s="9" t="s">
        <v>33</v>
      </c>
      <c r="D16" s="10">
        <v>20250515</v>
      </c>
    </row>
    <row r="17" ht="16.5" spans="1:4">
      <c r="A17" s="7">
        <v>16</v>
      </c>
      <c r="B17" s="8" t="s">
        <v>34</v>
      </c>
      <c r="C17" s="9" t="s">
        <v>33</v>
      </c>
      <c r="D17" s="10">
        <v>20250515</v>
      </c>
    </row>
    <row r="18" ht="16.5" spans="1:4">
      <c r="A18" s="7">
        <v>17</v>
      </c>
      <c r="B18" s="8" t="s">
        <v>35</v>
      </c>
      <c r="C18" s="9" t="s">
        <v>36</v>
      </c>
      <c r="D18" s="10">
        <v>20250520</v>
      </c>
    </row>
    <row r="19" ht="16.5" spans="1:4">
      <c r="A19" s="7">
        <v>18</v>
      </c>
      <c r="B19" s="8" t="s">
        <v>37</v>
      </c>
      <c r="C19" s="9" t="s">
        <v>38</v>
      </c>
      <c r="D19" s="10">
        <v>20250625</v>
      </c>
    </row>
    <row r="20" ht="16.5" spans="1:4">
      <c r="A20" s="7">
        <v>19</v>
      </c>
      <c r="B20" s="8" t="s">
        <v>39</v>
      </c>
      <c r="C20" s="9" t="s">
        <v>40</v>
      </c>
      <c r="D20" s="10">
        <v>20250703</v>
      </c>
    </row>
    <row r="21" ht="16.5" spans="1:4">
      <c r="A21" s="7">
        <v>20</v>
      </c>
      <c r="B21" s="8" t="s">
        <v>41</v>
      </c>
      <c r="C21" s="9" t="s">
        <v>42</v>
      </c>
      <c r="D21" s="10">
        <v>20250711</v>
      </c>
    </row>
    <row r="22" ht="16.5" spans="1:4">
      <c r="A22" s="7">
        <v>21</v>
      </c>
      <c r="B22" s="8" t="s">
        <v>43</v>
      </c>
      <c r="C22" s="9" t="s">
        <v>38</v>
      </c>
      <c r="D22" s="10">
        <v>20250929</v>
      </c>
    </row>
    <row r="23" ht="16.5" spans="1:4">
      <c r="A23" s="7">
        <v>22</v>
      </c>
      <c r="B23" s="8" t="s">
        <v>44</v>
      </c>
      <c r="C23" s="9" t="s">
        <v>45</v>
      </c>
      <c r="D23" s="10">
        <v>20250929</v>
      </c>
    </row>
    <row r="24" ht="16.5" spans="1:4">
      <c r="A24" s="7">
        <v>23</v>
      </c>
      <c r="B24" s="8" t="s">
        <v>46</v>
      </c>
      <c r="C24" s="9" t="s">
        <v>45</v>
      </c>
      <c r="D24" s="10">
        <v>20250929</v>
      </c>
    </row>
    <row r="25" ht="16.5" spans="1:4">
      <c r="A25" s="7">
        <v>24</v>
      </c>
      <c r="B25" s="8" t="s">
        <v>47</v>
      </c>
      <c r="C25" s="9" t="s">
        <v>36</v>
      </c>
      <c r="D25" s="10">
        <v>20241021</v>
      </c>
    </row>
    <row r="26" ht="16.5" spans="1:4">
      <c r="A26" s="7">
        <v>25</v>
      </c>
      <c r="B26" s="8" t="s">
        <v>48</v>
      </c>
      <c r="C26" s="9" t="s">
        <v>49</v>
      </c>
      <c r="D26" s="10">
        <v>20251024</v>
      </c>
    </row>
    <row r="27" ht="16.5" spans="1:4">
      <c r="A27" s="7">
        <v>26</v>
      </c>
      <c r="B27" s="8" t="s">
        <v>50</v>
      </c>
      <c r="C27" s="10" t="s">
        <v>51</v>
      </c>
      <c r="D27" s="10">
        <v>20251023</v>
      </c>
    </row>
    <row r="28" ht="16.5" spans="1:4">
      <c r="A28" s="7">
        <v>27</v>
      </c>
      <c r="B28" s="8" t="s">
        <v>52</v>
      </c>
      <c r="C28" s="10" t="s">
        <v>53</v>
      </c>
      <c r="D28" s="10">
        <v>20251023</v>
      </c>
    </row>
    <row r="29" ht="16.5" spans="1:4">
      <c r="A29" s="7">
        <v>28</v>
      </c>
      <c r="B29" s="8" t="s">
        <v>54</v>
      </c>
      <c r="C29" s="10" t="s">
        <v>55</v>
      </c>
      <c r="D29" s="10">
        <v>20251017</v>
      </c>
    </row>
    <row r="30" ht="16.5" spans="1:4">
      <c r="A30" s="7">
        <v>29</v>
      </c>
      <c r="B30" s="10" t="s">
        <v>56</v>
      </c>
      <c r="C30" s="10" t="s">
        <v>57</v>
      </c>
      <c r="D30" s="10">
        <v>20251017</v>
      </c>
    </row>
    <row r="31" ht="16.5" spans="1:4">
      <c r="A31" s="7">
        <v>30</v>
      </c>
      <c r="B31" s="12" t="s">
        <v>58</v>
      </c>
      <c r="C31" s="13" t="s">
        <v>59</v>
      </c>
      <c r="D31" s="10">
        <v>20241026</v>
      </c>
    </row>
    <row r="32" ht="16.5" spans="1:4">
      <c r="A32" s="7">
        <v>31</v>
      </c>
      <c r="B32" s="8" t="s">
        <v>60</v>
      </c>
      <c r="C32" s="10" t="s">
        <v>61</v>
      </c>
      <c r="D32" s="10">
        <v>20251017</v>
      </c>
    </row>
    <row r="33" ht="16.5" spans="1:4">
      <c r="A33" s="7">
        <v>32</v>
      </c>
      <c r="B33" s="10" t="s">
        <v>62</v>
      </c>
      <c r="C33" s="10" t="s">
        <v>63</v>
      </c>
      <c r="D33" s="10">
        <v>20251027</v>
      </c>
    </row>
    <row r="34" ht="16.5" spans="1:4">
      <c r="A34" s="7">
        <v>33</v>
      </c>
      <c r="B34" s="8" t="s">
        <v>64</v>
      </c>
      <c r="C34" s="10" t="s">
        <v>65</v>
      </c>
      <c r="D34" s="10">
        <v>20251110</v>
      </c>
    </row>
    <row r="35" ht="16.5" spans="1:4">
      <c r="A35" s="7">
        <v>34</v>
      </c>
      <c r="B35" s="8" t="s">
        <v>66</v>
      </c>
      <c r="C35" s="9" t="s">
        <v>67</v>
      </c>
      <c r="D35" s="10">
        <v>20251001</v>
      </c>
    </row>
    <row r="36" ht="16.5" spans="1:4">
      <c r="A36" s="7">
        <v>35</v>
      </c>
      <c r="B36" s="8" t="s">
        <v>68</v>
      </c>
      <c r="C36" s="10" t="s">
        <v>69</v>
      </c>
      <c r="D36" s="10">
        <v>20251107</v>
      </c>
    </row>
    <row r="37" ht="16.5" spans="1:4">
      <c r="A37" s="7">
        <v>36</v>
      </c>
      <c r="B37" s="8" t="s">
        <v>70</v>
      </c>
      <c r="C37" s="10" t="s">
        <v>71</v>
      </c>
      <c r="D37" s="10">
        <v>20251114</v>
      </c>
    </row>
    <row r="38" ht="16.5" spans="1:4">
      <c r="A38" s="7">
        <v>37</v>
      </c>
      <c r="B38" s="8" t="s">
        <v>72</v>
      </c>
      <c r="C38" s="10" t="s">
        <v>73</v>
      </c>
      <c r="D38" s="10">
        <v>20251114</v>
      </c>
    </row>
    <row r="39" ht="16.5" spans="1:4">
      <c r="A39" s="7">
        <v>38</v>
      </c>
      <c r="B39" s="8" t="s">
        <v>74</v>
      </c>
      <c r="C39" s="10" t="s">
        <v>75</v>
      </c>
      <c r="D39" s="10">
        <v>20251114</v>
      </c>
    </row>
    <row r="40" ht="16.5" spans="1:4">
      <c r="A40" s="7">
        <v>39</v>
      </c>
      <c r="B40" s="8" t="s">
        <v>76</v>
      </c>
      <c r="C40" s="10" t="s">
        <v>77</v>
      </c>
      <c r="D40" s="10">
        <v>20251125</v>
      </c>
    </row>
    <row r="41" ht="16.5" spans="1:4">
      <c r="A41" s="7">
        <v>40</v>
      </c>
      <c r="B41" s="8" t="s">
        <v>78</v>
      </c>
      <c r="C41" s="10" t="s">
        <v>79</v>
      </c>
      <c r="D41" s="10">
        <v>20251106</v>
      </c>
    </row>
    <row r="42" ht="16.5" spans="1:4">
      <c r="A42" s="7">
        <v>41</v>
      </c>
      <c r="B42" s="8" t="s">
        <v>80</v>
      </c>
      <c r="C42" s="10" t="s">
        <v>81</v>
      </c>
      <c r="D42" s="10">
        <v>20251125</v>
      </c>
    </row>
    <row r="43" ht="16.5" spans="1:4">
      <c r="A43" s="7">
        <v>42</v>
      </c>
      <c r="B43" s="8" t="s">
        <v>82</v>
      </c>
      <c r="C43" s="10" t="s">
        <v>81</v>
      </c>
      <c r="D43" s="10">
        <v>20251125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workbookViewId="0">
      <selection activeCell="G23" sqref="G23"/>
    </sheetView>
  </sheetViews>
  <sheetFormatPr defaultColWidth="8.625" defaultRowHeight="13.5" outlineLevelRow="5" outlineLevelCol="2"/>
  <cols>
    <col min="1" max="1" width="12"/>
    <col min="2" max="2" width="18.125"/>
    <col min="3" max="3" width="12.75"/>
  </cols>
  <sheetData>
    <row r="1" spans="1:3">
      <c r="A1" t="s">
        <v>83</v>
      </c>
      <c r="B1" t="s">
        <v>84</v>
      </c>
    </row>
    <row r="2" spans="1:3">
      <c r="A2" t="s">
        <v>85</v>
      </c>
      <c r="B2">
        <v>118</v>
      </c>
      <c r="C2" s="1">
        <f>GETPIVOTDATA("到账金额",$A$1,"所属学院","材料")/476.5</f>
        <v>0.247639034627492</v>
      </c>
    </row>
    <row r="3" spans="1:3">
      <c r="A3" t="s">
        <v>86</v>
      </c>
      <c r="B3">
        <v>35.7</v>
      </c>
      <c r="C3" s="1">
        <f>GETPIVOTDATA("到账金额",$A$1,"所属学院","电气")/GETPIVOTDATA("到账金额",$A$1)</f>
        <v>0.0749213011542497</v>
      </c>
    </row>
    <row r="4" spans="1:3">
      <c r="A4" t="s">
        <v>87</v>
      </c>
      <c r="B4">
        <v>99.8</v>
      </c>
      <c r="C4" s="1">
        <f>GETPIVOTDATA("到账金额",$A$1,"所属学院","机械")/GETPIVOTDATA("到账金额",$A$1)</f>
        <v>0.209443861490031</v>
      </c>
    </row>
    <row r="5" spans="1:3">
      <c r="A5" t="s">
        <v>88</v>
      </c>
      <c r="B5">
        <v>223</v>
      </c>
      <c r="C5" s="1">
        <f>GETPIVOTDATA("到账金额",$A$1,"所属学院","信息")/GETPIVOTDATA("到账金额",$A$1)</f>
        <v>0.467995802728227</v>
      </c>
    </row>
    <row r="6" spans="1:3">
      <c r="A6" t="s">
        <v>89</v>
      </c>
      <c r="B6">
        <v>476.5</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86135</dc:creator>
  <cp:lastModifiedBy>陈素红</cp:lastModifiedBy>
  <dcterms:created xsi:type="dcterms:W3CDTF">2023-12-01T11:46:00Z</dcterms:created>
  <dcterms:modified xsi:type="dcterms:W3CDTF">2026-09-16T07:34:40Z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AF1CADB05E0F4296A2C71730634B6452_13</vt:lpwstr>
  </property>
  <property fmtid="{D5CDD505-2E9C-101B-9397-08002B2CF9AE}" pid="3" name="KSOProductBuildVer">
    <vt:lpwstr>2052-12.1.0.28043</vt:lpwstr>
  </property>
  <property fmtid="{D5CDD505-2E9C-101B-9397-08002B2CF9AE}" pid="4" name="CalculationRule">
    <vt:i4>0</vt:i4>
  </property>
</Properties>
</file>