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 activeTab="1"/>
  </bookViews>
  <sheets>
    <sheet name="发表" sheetId="1" r:id="rId1"/>
    <sheet name="检索" sheetId="2" r:id="rId2"/>
    <sheet name="著作" sheetId="3" r:id="rId3"/>
    <sheet name="横向" sheetId="4" r:id="rId4"/>
    <sheet name="纵向社科" sheetId="5" r:id="rId5"/>
    <sheet name="学科" sheetId="6" r:id="rId6"/>
    <sheet name="纵向申报" sheetId="7" r:id="rId7"/>
  </sheets>
  <definedNames>
    <definedName name="_xlnm._FilterDatabase" localSheetId="5" hidden="1">学科!$A$1:$F$10</definedName>
  </definedNames>
  <calcPr calcId="144525"/>
  <extLst/>
</workbook>
</file>

<file path=xl/sharedStrings.xml><?xml version="1.0" encoding="utf-8"?>
<sst xmlns="http://schemas.openxmlformats.org/spreadsheetml/2006/main" count="181">
  <si>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</si>
  <si>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</si>
  <si>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</si>
  <si>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</si>
  <si>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</si>
  <si>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</si>
  <si>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</si>
  <si>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</si>
  <si>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</si>
  <si>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</si>
  <si>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</si>
  <si>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</si>
  <si>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</si>
  <si>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</si>
  <si>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</si>
  <si>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</si>
  <si>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</si>
  <si>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</si>
  <si>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</si>
  <si>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技术应用型本科院校科研团队建设的影响因素分析</t>
  </si>
  <si>
    <t>高等技术教育研究所</t>
  </si>
  <si>
    <t>本校老师</t>
  </si>
  <si>
    <t>王莹</t>
  </si>
  <si>
    <t>2014-12-25</t>
  </si>
  <si>
    <t>技术教育研究</t>
  </si>
  <si>
    <t>第一单位</t>
  </si>
  <si>
    <t>正常版面</t>
  </si>
  <si>
    <t>应用技术大学教师队伍建设的探索与思考</t>
  </si>
  <si>
    <t>易丽</t>
  </si>
  <si>
    <t>生态位视角下的应用技术大学发展</t>
  </si>
  <si>
    <t>夏建国</t>
  </si>
  <si>
    <t>2014-11-25</t>
  </si>
  <si>
    <t>台湾龙华科技大学全人教育办学理念及其实践</t>
  </si>
  <si>
    <t>史铭之</t>
  </si>
  <si>
    <t>2014-11-10</t>
  </si>
  <si>
    <t>职业技术教育</t>
  </si>
  <si>
    <t>全国核心期刊</t>
  </si>
  <si>
    <t>核心素养：技术本科院校通识教育的新走向</t>
  </si>
  <si>
    <t>李晓军</t>
  </si>
  <si>
    <t>2014-09-10</t>
  </si>
  <si>
    <t>教育发展研究</t>
  </si>
  <si>
    <t>CSSCI</t>
  </si>
  <si>
    <t>北京高校硕士研究生就业指导存在的问题与政策建议</t>
  </si>
  <si>
    <t>外校人员</t>
  </si>
  <si>
    <t>刘娜</t>
  </si>
  <si>
    <t>刘娜(外),刘智英</t>
  </si>
  <si>
    <t>2014-07-25</t>
  </si>
  <si>
    <t>特区经济</t>
  </si>
  <si>
    <t>省市级学术刊物</t>
  </si>
  <si>
    <t>技术本科院校发展战略之比较研究</t>
  </si>
  <si>
    <t>刘智英</t>
  </si>
  <si>
    <t>2014-05-05</t>
  </si>
  <si>
    <t>职教论坛</t>
  </si>
  <si>
    <t>关于技术本科教育研究的文献综述</t>
  </si>
  <si>
    <t>孙琴</t>
  </si>
  <si>
    <t>孙琴(学),夏建国</t>
  </si>
  <si>
    <t>第二单位</t>
  </si>
  <si>
    <t>地方本科高校转型发展之路</t>
  </si>
  <si>
    <t>夏建国,易丽</t>
  </si>
  <si>
    <t>2014-04-21</t>
  </si>
  <si>
    <t>中国教育报</t>
  </si>
  <si>
    <t>省市级报纸理论版2000字以上论文（社科）</t>
  </si>
  <si>
    <t>区域经济对地方高校人才培养定位的影响</t>
  </si>
  <si>
    <t>刘文华</t>
  </si>
  <si>
    <t>2014-04-15</t>
  </si>
  <si>
    <t>论中高职贯通的必要性、挑战及其实现策略</t>
  </si>
  <si>
    <t>台湾技职院校办学特色及其对我国应用技术大学的启示</t>
  </si>
  <si>
    <t>技术教育：现代职业教育重要组成部分</t>
  </si>
  <si>
    <t>学生</t>
  </si>
  <si>
    <t>赵璞</t>
  </si>
  <si>
    <t>赵璞(学),刘文华,夏建国</t>
  </si>
  <si>
    <t>2014-03-05</t>
  </si>
  <si>
    <t>论应用技术大学的高等教育属性</t>
  </si>
  <si>
    <t>刘文华,夏建国,易丽</t>
  </si>
  <si>
    <t>2014-01-20</t>
  </si>
  <si>
    <t>中国高教研究</t>
  </si>
  <si>
    <t>国家一级期刊</t>
  </si>
  <si>
    <t>校企利益共同体：技术本科院校校企合作机制探析</t>
  </si>
  <si>
    <t>2014-01-01</t>
  </si>
  <si>
    <t>高等院校国际化的动因、内涵与路径选择</t>
  </si>
  <si>
    <t>刘晓保</t>
  </si>
  <si>
    <t>刘晓保,王武东</t>
  </si>
  <si>
    <t>2013-11-25</t>
  </si>
  <si>
    <t>对我国民间学徒制规范的思考</t>
  </si>
  <si>
    <t>付晓培</t>
  </si>
  <si>
    <t>付晓培(学),杨若凡</t>
  </si>
  <si>
    <t>2013-11-10</t>
  </si>
  <si>
    <t>TAFE效率调查对我国高职发展的启示</t>
  </si>
  <si>
    <t>张盼</t>
  </si>
  <si>
    <t>张盼(学),杨若凡</t>
  </si>
  <si>
    <t>职教通讯</t>
  </si>
  <si>
    <t>论文收录</t>
  </si>
  <si>
    <t>收录分</t>
  </si>
  <si>
    <t>论文集</t>
  </si>
  <si>
    <t>Student perceptions and satisfaction with online and distance learning</t>
  </si>
  <si>
    <t>2013-05-25</t>
  </si>
  <si>
    <t>Instruments, Measurement, Electronics and Information Engineering</t>
  </si>
  <si>
    <t>学术会议论文集（国际）</t>
  </si>
  <si>
    <t>EI</t>
  </si>
  <si>
    <t>Research on higher technical education meets the demands for talents in equipment manufacturing industry in China</t>
  </si>
  <si>
    <t>2013-05-11</t>
  </si>
  <si>
    <t>Materials Processing and Manufacturing</t>
  </si>
  <si>
    <t>Comparative research on the undergraduate program for specialty in materials engineering</t>
  </si>
  <si>
    <t>2012-08-19</t>
  </si>
  <si>
    <t>Manufacturing Science and Technology</t>
  </si>
  <si>
    <r>
      <rPr>
        <sz val="12"/>
        <color indexed="9"/>
        <rFont val="宋体"/>
        <charset val="134"/>
      </rPr>
      <t>序号</t>
    </r>
  </si>
  <si>
    <t>著作名称</t>
  </si>
  <si>
    <t>主编/副主编</t>
  </si>
  <si>
    <t>参编作者</t>
  </si>
  <si>
    <t>参编人数</t>
  </si>
  <si>
    <t>出版单位</t>
  </si>
  <si>
    <t>出版时间</t>
  </si>
  <si>
    <t>著作类别</t>
  </si>
  <si>
    <r>
      <rPr>
        <sz val="12"/>
        <color indexed="9"/>
        <rFont val="宋体"/>
        <charset val="134"/>
      </rPr>
      <t>著作分</t>
    </r>
  </si>
  <si>
    <t>总字数</t>
  </si>
  <si>
    <t>实际字数</t>
  </si>
  <si>
    <t>新建本科院校教育评估指标研究</t>
  </si>
  <si>
    <t>夏建国,杨若凡</t>
  </si>
  <si>
    <t>上海教育出版社</t>
  </si>
  <si>
    <t>2013-06-01</t>
  </si>
  <si>
    <t>专著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</si>
  <si>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</si>
  <si>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</si>
  <si>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</si>
  <si>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</si>
  <si>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</si>
  <si>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</si>
  <si>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14B62</t>
  </si>
  <si>
    <t xml:space="preserve">数控专业人才培养模式研究 </t>
  </si>
  <si>
    <t>上海市群益职业技术学校</t>
  </si>
  <si>
    <t>14B66</t>
  </si>
  <si>
    <t xml:space="preserve">现代职教体系构建背景下中高职课程衔接研究（上海市临港科技学校） </t>
  </si>
  <si>
    <t xml:space="preserve">杨若凡 </t>
  </si>
  <si>
    <t xml:space="preserve">上海市临港科技学校 </t>
  </si>
  <si>
    <t>项目总经费（万元）</t>
  </si>
  <si>
    <t>到款额占总额的比例</t>
  </si>
  <si>
    <t>每项分值</t>
  </si>
  <si>
    <t>考核分值</t>
  </si>
  <si>
    <t>14AR34</t>
  </si>
  <si>
    <t>地方本科院校转型发展的路径研究</t>
  </si>
  <si>
    <t>上海市教育科学研究规划办公室</t>
  </si>
  <si>
    <t>一般</t>
  </si>
  <si>
    <t>学科编号</t>
  </si>
  <si>
    <t>学科名称</t>
  </si>
  <si>
    <t>所属学院</t>
  </si>
  <si>
    <t>学科带头人</t>
  </si>
  <si>
    <t>奖励分值</t>
  </si>
  <si>
    <t>10XKJ01</t>
  </si>
  <si>
    <t>能源装备制造管理</t>
  </si>
  <si>
    <t>商学院</t>
  </si>
  <si>
    <t>隋丽辉</t>
  </si>
  <si>
    <t>12XKJ01</t>
  </si>
  <si>
    <t>环境装备</t>
  </si>
  <si>
    <t>机械学院</t>
  </si>
  <si>
    <t>黄兴华</t>
  </si>
  <si>
    <t>12XKJ02</t>
  </si>
  <si>
    <t>上海学</t>
  </si>
  <si>
    <t>马克思主义学院</t>
  </si>
  <si>
    <t>何小刚</t>
  </si>
  <si>
    <t>12XKJ03</t>
  </si>
  <si>
    <t>职业技术教育学</t>
  </si>
  <si>
    <t>高教所</t>
  </si>
  <si>
    <t>13XKJ01</t>
  </si>
  <si>
    <t>计算机应用技术</t>
  </si>
  <si>
    <t>电子信息学院</t>
  </si>
  <si>
    <t>计春雷</t>
  </si>
  <si>
    <t>13XKJ02</t>
  </si>
  <si>
    <t>国际贸易学</t>
  </si>
  <si>
    <t>富立友</t>
  </si>
  <si>
    <t>09XKJ01</t>
  </si>
  <si>
    <t>电机与智能电器</t>
  </si>
  <si>
    <t>电气学院</t>
  </si>
  <si>
    <t>徐余法</t>
  </si>
  <si>
    <t>09XKJ02</t>
  </si>
  <si>
    <t>大锻件材料加工工程</t>
  </si>
  <si>
    <t>任运来</t>
  </si>
  <si>
    <t>汇总</t>
  </si>
  <si>
    <t>学院</t>
  </si>
  <si>
    <t>国家级</t>
  </si>
  <si>
    <t>省部级</t>
  </si>
  <si>
    <t>得分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</si>
</sst>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 "/>
  </numFmts>
  <fonts count="16">
    <font>
      <sz val="12"/>
      <color indexed="8"/>
      <name val="宋体"/>
      <charset val="134"/>
    </font>
    <font>
      <sz val="12"/>
      <color indexed="8"/>
      <name val="宋体"/>
      <charset val="134"/>
    </font>
    <font>
      <sz val="11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name val="Arial"/>
      <charset val="134"/>
    </font>
    <font>
      <b/>
      <sz val="12"/>
      <color indexed="9"/>
      <name val="Arial"/>
      <charset val="134"/>
    </font>
    <font>
      <b/>
      <sz val="12"/>
      <color indexed="9"/>
      <name val="宋体"/>
      <charset val="134"/>
    </font>
    <font>
      <sz val="12"/>
      <color indexed="8"/>
      <name val="Arial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12"/>
      <color indexed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4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/>
      <diagonal/>
    </border>
  </borders>
  <cellStyleXfs count="1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40">
    <xf numFmtId="0" fontId="0" fillId="0" borderId="0" xfId="0" applyAlignment="1"/>
    <xf numFmtId="0" fontId="1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49" fontId="5" fillId="0" borderId="1" xfId="0" applyNumberFormat="1" applyFont="1" applyBorder="1" applyAlignment="1">
      <alignment vertical="center"/>
    </xf>
    <xf numFmtId="49" fontId="6" fillId="0" borderId="1" xfId="0" applyNumberFormat="1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/>
    </xf>
    <xf numFmtId="176" fontId="6" fillId="0" borderId="1" xfId="0" applyNumberFormat="1" applyFont="1" applyBorder="1" applyAlignment="1">
      <alignment vertical="center" wrapText="1"/>
    </xf>
    <xf numFmtId="0" fontId="6" fillId="0" borderId="1" xfId="3" applyNumberFormat="1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2" borderId="1" xfId="0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0" fontId="8" fillId="2" borderId="1" xfId="8" applyFont="1" applyFill="1" applyBorder="1" applyAlignment="1">
      <alignment horizontal="center" vertical="center" wrapText="1"/>
    </xf>
    <xf numFmtId="0" fontId="0" fillId="0" borderId="0" xfId="0" applyNumberForma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8" fillId="0" borderId="1" xfId="8" applyBorder="1" applyAlignment="1"/>
    <xf numFmtId="0" fontId="8" fillId="0" borderId="1" xfId="8" applyBorder="1" applyAlignment="1">
      <alignment horizontal="left"/>
    </xf>
    <xf numFmtId="0" fontId="8" fillId="0" borderId="0" xfId="8" applyAlignment="1"/>
    <xf numFmtId="0" fontId="8" fillId="0" borderId="0" xfId="8" applyAlignment="1">
      <alignment horizontal="left"/>
    </xf>
    <xf numFmtId="0" fontId="11" fillId="0" borderId="2" xfId="0" applyFont="1" applyBorder="1" applyAlignment="1">
      <alignment horizontal="left" vertical="center" wrapText="1"/>
    </xf>
    <xf numFmtId="0" fontId="11" fillId="0" borderId="0" xfId="8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NumberFormat="1" applyFont="1" applyBorder="1" applyAlignment="1">
      <alignment horizontal="left" vertical="center" wrapText="1"/>
    </xf>
  </cellXfs>
  <cellStyles count="10">
    <cellStyle name="常规" xfId="0" builtinId="0"/>
    <cellStyle name="千位分隔" xfId="1" builtinId="3"/>
    <cellStyle name="货币" xfId="2" builtinId="4"/>
    <cellStyle name="常规 5" xfId="3"/>
    <cellStyle name="千位分隔[0]" xfId="4" builtinId="6"/>
    <cellStyle name="百分比" xfId="5" builtinId="5"/>
    <cellStyle name="货币[0]" xfId="6" builtinId="7"/>
    <cellStyle name="超链接" xfId="7" builtinId="8"/>
    <cellStyle name="常规 2" xfId="8"/>
    <cellStyle name="已访问的超链接" xfId="9" builtinId="9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20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H4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</table>
</file>

<file path=xl/tables/table3.xml><?xml version="1.0" encoding="utf-8"?>
<table xmlns="http://schemas.openxmlformats.org/spreadsheetml/2006/main" id="3" name="表格3" displayName="表格3" ref="A1:K3" headerRowCount="0">
  <tableColumns count="1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0"/>
  <sheetViews>
    <sheetView topLeftCell="K1" workbookViewId="0">
      <selection activeCell="R1" sqref="A1:R1"/>
    </sheetView>
  </sheetViews>
  <sheetFormatPr defaultColWidth="11" defaultRowHeight="14.25"/>
  <cols>
    <col min="1" max="1" width="6" customWidth="1"/>
    <col min="2" max="2" width="11.625" customWidth="1"/>
    <col min="3" max="3" width="29.5" customWidth="1"/>
    <col min="4" max="4" width="25.125" customWidth="1"/>
    <col min="5" max="5" width="15.625" customWidth="1"/>
    <col min="7" max="9" width="11.625" customWidth="1"/>
    <col min="10" max="10" width="15.5" customWidth="1"/>
    <col min="11" max="11" width="17.875" customWidth="1"/>
    <col min="12" max="12" width="35.125" customWidth="1"/>
    <col min="13" max="13" width="8.125" customWidth="1"/>
    <col min="14" max="14" width="11.625" customWidth="1"/>
    <col min="16" max="16" width="8.125" customWidth="1"/>
    <col min="17" max="18" width="6" customWidth="1"/>
  </cols>
  <sheetData>
    <row r="1" ht="15.75" spans="1:18">
      <c r="A1" s="28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8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28" t="s">
        <v>12</v>
      </c>
      <c r="N1" s="27" t="s">
        <v>13</v>
      </c>
      <c r="O1" s="27" t="s">
        <v>14</v>
      </c>
      <c r="P1" s="28" t="s">
        <v>15</v>
      </c>
      <c r="Q1" s="27" t="s">
        <v>16</v>
      </c>
      <c r="R1" s="28" t="s">
        <v>17</v>
      </c>
    </row>
    <row r="2" ht="15" spans="1:18">
      <c r="A2" s="34">
        <v>1</v>
      </c>
      <c r="B2" s="35" t="s">
        <v>18</v>
      </c>
      <c r="C2" s="35" t="s">
        <v>19</v>
      </c>
      <c r="D2" s="35" t="s">
        <v>20</v>
      </c>
      <c r="E2" s="35" t="s">
        <v>21</v>
      </c>
      <c r="F2" s="35">
        <v>1</v>
      </c>
      <c r="G2" s="35" t="s">
        <v>22</v>
      </c>
      <c r="H2" s="35" t="s">
        <v>22</v>
      </c>
      <c r="I2" s="35">
        <v>1</v>
      </c>
      <c r="J2" s="35" t="s">
        <v>23</v>
      </c>
      <c r="K2" s="35" t="s">
        <v>24</v>
      </c>
      <c r="L2" s="35" t="s">
        <v>24</v>
      </c>
      <c r="M2" s="35">
        <v>20</v>
      </c>
      <c r="N2" s="35" t="s">
        <v>25</v>
      </c>
      <c r="O2" s="35" t="s">
        <v>26</v>
      </c>
      <c r="P2" s="37">
        <v>1</v>
      </c>
      <c r="Q2" s="38"/>
      <c r="R2" s="39">
        <v>20</v>
      </c>
    </row>
    <row r="3" ht="15" spans="1:18">
      <c r="A3" s="34">
        <v>2</v>
      </c>
      <c r="B3" s="35" t="s">
        <v>18</v>
      </c>
      <c r="C3" s="35" t="s">
        <v>27</v>
      </c>
      <c r="D3" s="35" t="s">
        <v>20</v>
      </c>
      <c r="E3" s="35" t="s">
        <v>21</v>
      </c>
      <c r="F3" s="35">
        <v>1</v>
      </c>
      <c r="G3" s="35" t="s">
        <v>28</v>
      </c>
      <c r="H3" s="35" t="s">
        <v>28</v>
      </c>
      <c r="I3" s="35">
        <v>1</v>
      </c>
      <c r="J3" s="35" t="s">
        <v>23</v>
      </c>
      <c r="K3" s="35" t="s">
        <v>24</v>
      </c>
      <c r="L3" s="35" t="s">
        <v>24</v>
      </c>
      <c r="M3" s="35">
        <v>20</v>
      </c>
      <c r="N3" s="35" t="s">
        <v>25</v>
      </c>
      <c r="O3" s="35" t="s">
        <v>26</v>
      </c>
      <c r="P3" s="37">
        <v>1</v>
      </c>
      <c r="Q3" s="38"/>
      <c r="R3" s="39">
        <v>20</v>
      </c>
    </row>
    <row r="4" ht="15" spans="1:18">
      <c r="A4" s="34">
        <v>3</v>
      </c>
      <c r="B4" s="35" t="s">
        <v>18</v>
      </c>
      <c r="C4" s="35" t="s">
        <v>29</v>
      </c>
      <c r="D4" s="35" t="s">
        <v>20</v>
      </c>
      <c r="E4" s="35" t="s">
        <v>21</v>
      </c>
      <c r="F4" s="35">
        <v>1</v>
      </c>
      <c r="G4" s="35" t="s">
        <v>30</v>
      </c>
      <c r="H4" s="35" t="s">
        <v>30</v>
      </c>
      <c r="I4" s="35">
        <v>1</v>
      </c>
      <c r="J4" s="35" t="s">
        <v>31</v>
      </c>
      <c r="K4" s="35" t="s">
        <v>24</v>
      </c>
      <c r="L4" s="35" t="s">
        <v>24</v>
      </c>
      <c r="M4" s="35">
        <v>20</v>
      </c>
      <c r="N4" s="35" t="s">
        <v>25</v>
      </c>
      <c r="O4" s="35" t="s">
        <v>26</v>
      </c>
      <c r="P4" s="37">
        <v>1</v>
      </c>
      <c r="Q4" s="38"/>
      <c r="R4" s="39">
        <v>20</v>
      </c>
    </row>
    <row r="5" ht="15" spans="1:18">
      <c r="A5" s="34">
        <v>4</v>
      </c>
      <c r="B5" s="35" t="s">
        <v>18</v>
      </c>
      <c r="C5" s="35" t="s">
        <v>32</v>
      </c>
      <c r="D5" s="35" t="s">
        <v>20</v>
      </c>
      <c r="E5" s="35" t="s">
        <v>21</v>
      </c>
      <c r="F5" s="35">
        <v>1</v>
      </c>
      <c r="G5" s="35" t="s">
        <v>33</v>
      </c>
      <c r="H5" s="35" t="s">
        <v>33</v>
      </c>
      <c r="I5" s="35">
        <v>1</v>
      </c>
      <c r="J5" s="35" t="s">
        <v>34</v>
      </c>
      <c r="K5" s="35" t="s">
        <v>35</v>
      </c>
      <c r="L5" s="35" t="s">
        <v>36</v>
      </c>
      <c r="M5" s="35">
        <v>40</v>
      </c>
      <c r="N5" s="35" t="s">
        <v>25</v>
      </c>
      <c r="O5" s="35" t="s">
        <v>26</v>
      </c>
      <c r="P5" s="37">
        <v>1</v>
      </c>
      <c r="Q5" s="38"/>
      <c r="R5" s="39">
        <v>40</v>
      </c>
    </row>
    <row r="6" ht="15" spans="1:18">
      <c r="A6" s="34">
        <v>5</v>
      </c>
      <c r="B6" s="35" t="s">
        <v>18</v>
      </c>
      <c r="C6" s="35" t="s">
        <v>37</v>
      </c>
      <c r="D6" s="35" t="s">
        <v>20</v>
      </c>
      <c r="E6" s="35" t="s">
        <v>21</v>
      </c>
      <c r="F6" s="35">
        <v>1</v>
      </c>
      <c r="G6" s="35" t="s">
        <v>38</v>
      </c>
      <c r="H6" s="35" t="s">
        <v>38</v>
      </c>
      <c r="I6" s="35">
        <v>1</v>
      </c>
      <c r="J6" s="35" t="s">
        <v>39</v>
      </c>
      <c r="K6" s="35" t="s">
        <v>40</v>
      </c>
      <c r="L6" s="35" t="s">
        <v>41</v>
      </c>
      <c r="M6" s="35">
        <v>50</v>
      </c>
      <c r="N6" s="35" t="s">
        <v>25</v>
      </c>
      <c r="O6" s="35" t="s">
        <v>26</v>
      </c>
      <c r="P6" s="37">
        <v>1</v>
      </c>
      <c r="Q6" s="38"/>
      <c r="R6" s="39">
        <v>50</v>
      </c>
    </row>
    <row r="7" ht="15" spans="1:18">
      <c r="A7" s="34">
        <v>6</v>
      </c>
      <c r="B7" s="35" t="s">
        <v>18</v>
      </c>
      <c r="C7" s="35" t="s">
        <v>42</v>
      </c>
      <c r="D7" s="35" t="s">
        <v>20</v>
      </c>
      <c r="E7" s="35" t="s">
        <v>43</v>
      </c>
      <c r="F7" s="35">
        <v>0.3</v>
      </c>
      <c r="G7" s="35" t="s">
        <v>44</v>
      </c>
      <c r="H7" s="35" t="s">
        <v>45</v>
      </c>
      <c r="I7" s="35">
        <v>2</v>
      </c>
      <c r="J7" s="35" t="s">
        <v>46</v>
      </c>
      <c r="K7" s="35" t="s">
        <v>47</v>
      </c>
      <c r="L7" s="35" t="s">
        <v>48</v>
      </c>
      <c r="M7" s="35">
        <v>20</v>
      </c>
      <c r="N7" s="35" t="s">
        <v>25</v>
      </c>
      <c r="O7" s="35" t="s">
        <v>26</v>
      </c>
      <c r="P7" s="37">
        <v>1</v>
      </c>
      <c r="Q7" s="38"/>
      <c r="R7" s="39">
        <v>6</v>
      </c>
    </row>
    <row r="8" ht="15" spans="1:18">
      <c r="A8" s="34">
        <v>7</v>
      </c>
      <c r="B8" s="35" t="s">
        <v>18</v>
      </c>
      <c r="C8" s="35" t="s">
        <v>49</v>
      </c>
      <c r="D8" s="35" t="s">
        <v>20</v>
      </c>
      <c r="E8" s="35" t="s">
        <v>21</v>
      </c>
      <c r="F8" s="35">
        <v>1</v>
      </c>
      <c r="G8" s="35" t="s">
        <v>50</v>
      </c>
      <c r="H8" s="35" t="s">
        <v>50</v>
      </c>
      <c r="I8" s="35">
        <v>1</v>
      </c>
      <c r="J8" s="35" t="s">
        <v>51</v>
      </c>
      <c r="K8" s="35" t="s">
        <v>52</v>
      </c>
      <c r="L8" s="35" t="s">
        <v>36</v>
      </c>
      <c r="M8" s="35">
        <v>40</v>
      </c>
      <c r="N8" s="35" t="s">
        <v>25</v>
      </c>
      <c r="O8" s="35" t="s">
        <v>26</v>
      </c>
      <c r="P8" s="37">
        <v>1</v>
      </c>
      <c r="Q8" s="38"/>
      <c r="R8" s="39">
        <v>40</v>
      </c>
    </row>
    <row r="9" ht="15" spans="1:18">
      <c r="A9" s="34">
        <v>8</v>
      </c>
      <c r="B9" s="35" t="s">
        <v>18</v>
      </c>
      <c r="C9" s="35" t="s">
        <v>53</v>
      </c>
      <c r="D9" s="35" t="s">
        <v>20</v>
      </c>
      <c r="E9" s="35" t="s">
        <v>43</v>
      </c>
      <c r="F9" s="35">
        <v>1</v>
      </c>
      <c r="G9" s="35" t="s">
        <v>54</v>
      </c>
      <c r="H9" s="35" t="s">
        <v>55</v>
      </c>
      <c r="I9" s="35">
        <v>2</v>
      </c>
      <c r="J9" s="35" t="s">
        <v>51</v>
      </c>
      <c r="K9" s="35" t="s">
        <v>52</v>
      </c>
      <c r="L9" s="35" t="s">
        <v>36</v>
      </c>
      <c r="M9" s="35">
        <v>40</v>
      </c>
      <c r="N9" s="35" t="s">
        <v>56</v>
      </c>
      <c r="O9" s="35" t="s">
        <v>26</v>
      </c>
      <c r="P9" s="37">
        <v>1</v>
      </c>
      <c r="Q9" s="38"/>
      <c r="R9" s="39">
        <v>40</v>
      </c>
    </row>
    <row r="10" ht="15" spans="1:18">
      <c r="A10" s="34">
        <v>9</v>
      </c>
      <c r="B10" s="35" t="s">
        <v>18</v>
      </c>
      <c r="C10" s="35" t="s">
        <v>57</v>
      </c>
      <c r="D10" s="35" t="s">
        <v>20</v>
      </c>
      <c r="E10" s="35" t="s">
        <v>21</v>
      </c>
      <c r="F10" s="35">
        <v>1</v>
      </c>
      <c r="G10" s="35" t="s">
        <v>30</v>
      </c>
      <c r="H10" s="35" t="s">
        <v>58</v>
      </c>
      <c r="I10" s="35">
        <v>2</v>
      </c>
      <c r="J10" s="35" t="s">
        <v>59</v>
      </c>
      <c r="K10" s="35" t="s">
        <v>60</v>
      </c>
      <c r="L10" s="35" t="s">
        <v>61</v>
      </c>
      <c r="M10" s="35">
        <v>20</v>
      </c>
      <c r="N10" s="35" t="s">
        <v>25</v>
      </c>
      <c r="O10" s="35" t="s">
        <v>26</v>
      </c>
      <c r="P10" s="37">
        <v>1</v>
      </c>
      <c r="Q10" s="38"/>
      <c r="R10" s="39">
        <v>20</v>
      </c>
    </row>
    <row r="11" ht="15" spans="1:18">
      <c r="A11" s="34">
        <v>10</v>
      </c>
      <c r="B11" s="35" t="s">
        <v>18</v>
      </c>
      <c r="C11" s="35" t="s">
        <v>62</v>
      </c>
      <c r="D11" s="35" t="s">
        <v>20</v>
      </c>
      <c r="E11" s="35" t="s">
        <v>21</v>
      </c>
      <c r="F11" s="35">
        <v>1</v>
      </c>
      <c r="G11" s="35" t="s">
        <v>63</v>
      </c>
      <c r="H11" s="35" t="s">
        <v>63</v>
      </c>
      <c r="I11" s="35">
        <v>1</v>
      </c>
      <c r="J11" s="35" t="s">
        <v>64</v>
      </c>
      <c r="K11" s="35" t="s">
        <v>24</v>
      </c>
      <c r="L11" s="35" t="s">
        <v>24</v>
      </c>
      <c r="M11" s="35">
        <v>20</v>
      </c>
      <c r="N11" s="35" t="s">
        <v>25</v>
      </c>
      <c r="O11" s="35" t="s">
        <v>26</v>
      </c>
      <c r="P11" s="37">
        <v>1</v>
      </c>
      <c r="Q11" s="38"/>
      <c r="R11" s="39">
        <v>20</v>
      </c>
    </row>
    <row r="12" ht="15" spans="1:18">
      <c r="A12" s="34">
        <v>11</v>
      </c>
      <c r="B12" s="35" t="s">
        <v>18</v>
      </c>
      <c r="C12" s="35" t="s">
        <v>65</v>
      </c>
      <c r="D12" s="35" t="s">
        <v>20</v>
      </c>
      <c r="E12" s="35" t="s">
        <v>21</v>
      </c>
      <c r="F12" s="35">
        <v>1</v>
      </c>
      <c r="G12" s="35" t="s">
        <v>28</v>
      </c>
      <c r="H12" s="35" t="s">
        <v>28</v>
      </c>
      <c r="I12" s="35">
        <v>1</v>
      </c>
      <c r="J12" s="35" t="s">
        <v>64</v>
      </c>
      <c r="K12" s="35" t="s">
        <v>24</v>
      </c>
      <c r="L12" s="35" t="s">
        <v>24</v>
      </c>
      <c r="M12" s="35">
        <v>20</v>
      </c>
      <c r="N12" s="35" t="s">
        <v>25</v>
      </c>
      <c r="O12" s="35" t="s">
        <v>26</v>
      </c>
      <c r="P12" s="37">
        <v>1</v>
      </c>
      <c r="Q12" s="38"/>
      <c r="R12" s="39">
        <v>20</v>
      </c>
    </row>
    <row r="13" ht="15" spans="1:18">
      <c r="A13" s="34">
        <v>12</v>
      </c>
      <c r="B13" s="35" t="s">
        <v>18</v>
      </c>
      <c r="C13" s="35" t="s">
        <v>66</v>
      </c>
      <c r="D13" s="35" t="s">
        <v>20</v>
      </c>
      <c r="E13" s="35" t="s">
        <v>21</v>
      </c>
      <c r="F13" s="35">
        <v>1</v>
      </c>
      <c r="G13" s="35" t="s">
        <v>33</v>
      </c>
      <c r="H13" s="35" t="s">
        <v>33</v>
      </c>
      <c r="I13" s="35">
        <v>1</v>
      </c>
      <c r="J13" s="35" t="s">
        <v>64</v>
      </c>
      <c r="K13" s="35" t="s">
        <v>24</v>
      </c>
      <c r="L13" s="35" t="s">
        <v>24</v>
      </c>
      <c r="M13" s="35">
        <v>20</v>
      </c>
      <c r="N13" s="35" t="s">
        <v>25</v>
      </c>
      <c r="O13" s="35" t="s">
        <v>26</v>
      </c>
      <c r="P13" s="37">
        <v>1</v>
      </c>
      <c r="Q13" s="38"/>
      <c r="R13" s="39">
        <v>20</v>
      </c>
    </row>
    <row r="14" ht="15" spans="1:18">
      <c r="A14" s="34">
        <v>13</v>
      </c>
      <c r="B14" s="35" t="s">
        <v>18</v>
      </c>
      <c r="C14" s="35" t="s">
        <v>67</v>
      </c>
      <c r="D14" s="35" t="s">
        <v>20</v>
      </c>
      <c r="E14" s="35" t="s">
        <v>68</v>
      </c>
      <c r="F14" s="35">
        <v>1</v>
      </c>
      <c r="G14" s="35" t="s">
        <v>69</v>
      </c>
      <c r="H14" s="35" t="s">
        <v>70</v>
      </c>
      <c r="I14" s="35">
        <v>3</v>
      </c>
      <c r="J14" s="35" t="s">
        <v>71</v>
      </c>
      <c r="K14" s="35" t="s">
        <v>52</v>
      </c>
      <c r="L14" s="35" t="s">
        <v>36</v>
      </c>
      <c r="M14" s="35">
        <v>40</v>
      </c>
      <c r="N14" s="35" t="s">
        <v>56</v>
      </c>
      <c r="O14" s="35" t="s">
        <v>26</v>
      </c>
      <c r="P14" s="37">
        <v>1</v>
      </c>
      <c r="Q14" s="38"/>
      <c r="R14" s="39">
        <v>40</v>
      </c>
    </row>
    <row r="15" ht="15" spans="1:18">
      <c r="A15" s="34">
        <v>14</v>
      </c>
      <c r="B15" s="35" t="s">
        <v>18</v>
      </c>
      <c r="C15" s="35" t="s">
        <v>72</v>
      </c>
      <c r="D15" s="35" t="s">
        <v>20</v>
      </c>
      <c r="E15" s="35" t="s">
        <v>21</v>
      </c>
      <c r="F15" s="35">
        <v>1</v>
      </c>
      <c r="G15" s="35" t="s">
        <v>63</v>
      </c>
      <c r="H15" s="35" t="s">
        <v>73</v>
      </c>
      <c r="I15" s="35">
        <v>3</v>
      </c>
      <c r="J15" s="35" t="s">
        <v>74</v>
      </c>
      <c r="K15" s="35" t="s">
        <v>75</v>
      </c>
      <c r="L15" s="35" t="s">
        <v>76</v>
      </c>
      <c r="M15" s="35">
        <v>80</v>
      </c>
      <c r="N15" s="35" t="s">
        <v>56</v>
      </c>
      <c r="O15" s="35" t="s">
        <v>26</v>
      </c>
      <c r="P15" s="37">
        <v>1</v>
      </c>
      <c r="Q15" s="38"/>
      <c r="R15" s="39">
        <v>80</v>
      </c>
    </row>
    <row r="16" ht="15" spans="1:18">
      <c r="A16" s="34">
        <v>15</v>
      </c>
      <c r="B16" s="35" t="s">
        <v>18</v>
      </c>
      <c r="C16" s="35" t="s">
        <v>77</v>
      </c>
      <c r="D16" s="35" t="s">
        <v>20</v>
      </c>
      <c r="E16" s="35" t="s">
        <v>21</v>
      </c>
      <c r="F16" s="35">
        <v>1</v>
      </c>
      <c r="G16" s="35" t="s">
        <v>33</v>
      </c>
      <c r="H16" s="35" t="s">
        <v>33</v>
      </c>
      <c r="I16" s="35">
        <v>1</v>
      </c>
      <c r="J16" s="35" t="s">
        <v>78</v>
      </c>
      <c r="K16" s="35" t="s">
        <v>35</v>
      </c>
      <c r="L16" s="35" t="s">
        <v>36</v>
      </c>
      <c r="M16" s="35">
        <v>40</v>
      </c>
      <c r="N16" s="35" t="s">
        <v>25</v>
      </c>
      <c r="O16" s="35" t="s">
        <v>26</v>
      </c>
      <c r="P16" s="37">
        <v>1</v>
      </c>
      <c r="Q16" s="38"/>
      <c r="R16" s="39">
        <v>40</v>
      </c>
    </row>
    <row r="17" ht="15" spans="1:18">
      <c r="A17" s="34">
        <v>16</v>
      </c>
      <c r="B17" s="35" t="s">
        <v>18</v>
      </c>
      <c r="C17" s="35" t="s">
        <v>79</v>
      </c>
      <c r="D17" s="35" t="s">
        <v>20</v>
      </c>
      <c r="E17" s="35" t="s">
        <v>21</v>
      </c>
      <c r="F17" s="35">
        <v>0.7</v>
      </c>
      <c r="G17" s="35" t="s">
        <v>80</v>
      </c>
      <c r="H17" s="35" t="s">
        <v>81</v>
      </c>
      <c r="I17" s="35">
        <v>2</v>
      </c>
      <c r="J17" s="35" t="s">
        <v>82</v>
      </c>
      <c r="K17" s="35" t="s">
        <v>24</v>
      </c>
      <c r="L17" s="35" t="s">
        <v>24</v>
      </c>
      <c r="M17" s="35">
        <v>20</v>
      </c>
      <c r="N17" s="35" t="s">
        <v>25</v>
      </c>
      <c r="O17" s="35" t="s">
        <v>26</v>
      </c>
      <c r="P17" s="37">
        <v>1</v>
      </c>
      <c r="Q17" s="38"/>
      <c r="R17" s="39">
        <v>14</v>
      </c>
    </row>
    <row r="18" ht="15" spans="1:18">
      <c r="A18" s="34">
        <v>17</v>
      </c>
      <c r="B18" s="35" t="s">
        <v>18</v>
      </c>
      <c r="C18" s="35" t="s">
        <v>83</v>
      </c>
      <c r="D18" s="35" t="s">
        <v>20</v>
      </c>
      <c r="E18" s="35" t="s">
        <v>68</v>
      </c>
      <c r="F18" s="35">
        <v>1</v>
      </c>
      <c r="G18" s="35" t="s">
        <v>84</v>
      </c>
      <c r="H18" s="35" t="s">
        <v>85</v>
      </c>
      <c r="I18" s="35">
        <v>2</v>
      </c>
      <c r="J18" s="35" t="s">
        <v>86</v>
      </c>
      <c r="K18" s="35" t="s">
        <v>52</v>
      </c>
      <c r="L18" s="35" t="s">
        <v>36</v>
      </c>
      <c r="M18" s="35">
        <v>40</v>
      </c>
      <c r="N18" s="35" t="s">
        <v>56</v>
      </c>
      <c r="O18" s="35" t="s">
        <v>26</v>
      </c>
      <c r="P18" s="37">
        <v>1</v>
      </c>
      <c r="Q18" s="38"/>
      <c r="R18" s="39">
        <v>40</v>
      </c>
    </row>
    <row r="19" ht="15" spans="1:18">
      <c r="A19" s="34">
        <v>18</v>
      </c>
      <c r="B19" s="35" t="s">
        <v>18</v>
      </c>
      <c r="C19" s="35" t="s">
        <v>87</v>
      </c>
      <c r="D19" s="35" t="s">
        <v>20</v>
      </c>
      <c r="E19" s="35" t="s">
        <v>68</v>
      </c>
      <c r="F19" s="35">
        <v>1</v>
      </c>
      <c r="G19" s="35" t="s">
        <v>88</v>
      </c>
      <c r="H19" s="35" t="s">
        <v>89</v>
      </c>
      <c r="I19" s="35">
        <v>2</v>
      </c>
      <c r="J19" s="35" t="s">
        <v>86</v>
      </c>
      <c r="K19" s="35" t="s">
        <v>90</v>
      </c>
      <c r="L19" s="35" t="s">
        <v>48</v>
      </c>
      <c r="M19" s="35">
        <v>20</v>
      </c>
      <c r="N19" s="35" t="s">
        <v>56</v>
      </c>
      <c r="O19" s="35" t="s">
        <v>26</v>
      </c>
      <c r="P19" s="37">
        <v>1</v>
      </c>
      <c r="Q19" s="38"/>
      <c r="R19" s="39">
        <v>20</v>
      </c>
    </row>
    <row r="20" ht="15" spans="1:18">
      <c r="A20" s="36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>
        <v>550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5"/>
  <sheetViews>
    <sheetView tabSelected="1" workbookViewId="0">
      <selection activeCell="E20" sqref="E20"/>
    </sheetView>
  </sheetViews>
  <sheetFormatPr defaultColWidth="9" defaultRowHeight="14.25" outlineLevelRow="4"/>
  <sheetData>
    <row r="1" ht="44.25" spans="1:19">
      <c r="A1" s="28" t="s">
        <v>0</v>
      </c>
      <c r="B1" s="27" t="s">
        <v>1</v>
      </c>
      <c r="C1" s="27" t="s">
        <v>2</v>
      </c>
      <c r="D1" s="27" t="s">
        <v>3</v>
      </c>
      <c r="E1" s="27" t="s">
        <v>4</v>
      </c>
      <c r="F1" s="28" t="s">
        <v>5</v>
      </c>
      <c r="G1" s="27" t="s">
        <v>6</v>
      </c>
      <c r="H1" s="27" t="s">
        <v>7</v>
      </c>
      <c r="I1" s="27" t="s">
        <v>8</v>
      </c>
      <c r="J1" s="27" t="s">
        <v>9</v>
      </c>
      <c r="K1" s="27" t="s">
        <v>10</v>
      </c>
      <c r="L1" s="27" t="s">
        <v>11</v>
      </c>
      <c r="M1" s="27" t="s">
        <v>91</v>
      </c>
      <c r="N1" s="28" t="s">
        <v>92</v>
      </c>
      <c r="O1" s="27" t="s">
        <v>13</v>
      </c>
      <c r="P1" s="27" t="s">
        <v>14</v>
      </c>
      <c r="Q1" s="28" t="s">
        <v>15</v>
      </c>
      <c r="R1" s="27" t="s">
        <v>16</v>
      </c>
      <c r="S1" s="28" t="s">
        <v>17</v>
      </c>
    </row>
    <row r="2" spans="1:19">
      <c r="A2" s="32">
        <v>1</v>
      </c>
      <c r="B2" s="33" t="s">
        <v>93</v>
      </c>
      <c r="C2" s="33" t="s">
        <v>94</v>
      </c>
      <c r="D2" s="33" t="s">
        <v>20</v>
      </c>
      <c r="E2" s="33" t="s">
        <v>21</v>
      </c>
      <c r="F2" s="33">
        <v>1</v>
      </c>
      <c r="G2" s="33" t="s">
        <v>63</v>
      </c>
      <c r="H2" s="33" t="s">
        <v>63</v>
      </c>
      <c r="I2" s="33">
        <v>1</v>
      </c>
      <c r="J2" s="33" t="s">
        <v>95</v>
      </c>
      <c r="K2" s="33" t="s">
        <v>96</v>
      </c>
      <c r="L2" s="33" t="s">
        <v>97</v>
      </c>
      <c r="M2" s="33" t="s">
        <v>98</v>
      </c>
      <c r="N2" s="33">
        <v>120</v>
      </c>
      <c r="O2" s="33" t="s">
        <v>25</v>
      </c>
      <c r="P2" s="33" t="s">
        <v>26</v>
      </c>
      <c r="Q2" s="33">
        <v>1</v>
      </c>
      <c r="R2" s="31"/>
      <c r="S2" s="31">
        <f>F2*N2*Q2</f>
        <v>120</v>
      </c>
    </row>
    <row r="3" spans="1:19">
      <c r="A3" s="32">
        <v>2</v>
      </c>
      <c r="B3" s="33" t="s">
        <v>93</v>
      </c>
      <c r="C3" s="33" t="s">
        <v>99</v>
      </c>
      <c r="D3" s="33" t="s">
        <v>20</v>
      </c>
      <c r="E3" s="33" t="s">
        <v>21</v>
      </c>
      <c r="F3" s="33">
        <v>1</v>
      </c>
      <c r="G3" s="33" t="s">
        <v>63</v>
      </c>
      <c r="H3" s="33" t="s">
        <v>63</v>
      </c>
      <c r="I3" s="33">
        <v>1</v>
      </c>
      <c r="J3" s="33" t="s">
        <v>100</v>
      </c>
      <c r="K3" s="33" t="s">
        <v>101</v>
      </c>
      <c r="L3" s="33" t="s">
        <v>97</v>
      </c>
      <c r="M3" s="33" t="s">
        <v>98</v>
      </c>
      <c r="N3" s="33">
        <v>120</v>
      </c>
      <c r="O3" s="33" t="s">
        <v>25</v>
      </c>
      <c r="P3" s="33" t="s">
        <v>26</v>
      </c>
      <c r="Q3" s="33">
        <v>1</v>
      </c>
      <c r="R3" s="31"/>
      <c r="S3" s="31">
        <f t="shared" ref="S3:S4" si="0">F3*N3*Q3</f>
        <v>120</v>
      </c>
    </row>
    <row r="4" spans="1:19">
      <c r="A4" s="32">
        <v>3</v>
      </c>
      <c r="B4" s="33" t="s">
        <v>93</v>
      </c>
      <c r="C4" s="33" t="s">
        <v>102</v>
      </c>
      <c r="D4" s="33" t="s">
        <v>20</v>
      </c>
      <c r="E4" s="33" t="s">
        <v>21</v>
      </c>
      <c r="F4" s="33">
        <v>1</v>
      </c>
      <c r="G4" s="33" t="s">
        <v>63</v>
      </c>
      <c r="H4" s="33" t="s">
        <v>63</v>
      </c>
      <c r="I4" s="33">
        <v>1</v>
      </c>
      <c r="J4" s="33" t="s">
        <v>103</v>
      </c>
      <c r="K4" s="33" t="s">
        <v>104</v>
      </c>
      <c r="L4" s="33" t="s">
        <v>97</v>
      </c>
      <c r="M4" s="33" t="s">
        <v>98</v>
      </c>
      <c r="N4" s="33">
        <v>120</v>
      </c>
      <c r="O4" s="33" t="s">
        <v>25</v>
      </c>
      <c r="P4" s="33" t="s">
        <v>26</v>
      </c>
      <c r="Q4" s="33">
        <v>1</v>
      </c>
      <c r="R4" s="31"/>
      <c r="S4" s="31">
        <f>F4*N4*Q4</f>
        <v>120</v>
      </c>
    </row>
    <row r="5" spans="19:19">
      <c r="S5">
        <f>SUM(S2:S4)</f>
        <v>360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2"/>
  <sheetViews>
    <sheetView workbookViewId="0">
      <selection activeCell="E18" sqref="E18"/>
    </sheetView>
  </sheetViews>
  <sheetFormatPr defaultColWidth="11" defaultRowHeight="14.25" outlineLevelRow="1"/>
  <cols>
    <col min="3" max="3" width="13.625" customWidth="1"/>
    <col min="6" max="6" width="14.875" customWidth="1"/>
  </cols>
  <sheetData>
    <row r="1" ht="28.5" spans="1:16">
      <c r="A1" s="27" t="s">
        <v>105</v>
      </c>
      <c r="B1" s="27" t="s">
        <v>106</v>
      </c>
      <c r="C1" s="27" t="s">
        <v>4</v>
      </c>
      <c r="D1" s="27" t="s">
        <v>6</v>
      </c>
      <c r="E1" s="28" t="s">
        <v>107</v>
      </c>
      <c r="F1" s="27" t="s">
        <v>3</v>
      </c>
      <c r="G1" s="27" t="s">
        <v>108</v>
      </c>
      <c r="H1" s="27" t="s">
        <v>109</v>
      </c>
      <c r="I1" s="27" t="s">
        <v>110</v>
      </c>
      <c r="J1" s="27" t="s">
        <v>111</v>
      </c>
      <c r="K1" s="27" t="s">
        <v>13</v>
      </c>
      <c r="L1" s="27" t="s">
        <v>112</v>
      </c>
      <c r="M1" s="27" t="s">
        <v>113</v>
      </c>
      <c r="N1" s="27" t="s">
        <v>114</v>
      </c>
      <c r="O1" s="28" t="s">
        <v>115</v>
      </c>
      <c r="P1" s="28" t="s">
        <v>17</v>
      </c>
    </row>
    <row r="2" ht="28.5" spans="1:16">
      <c r="A2" s="29">
        <v>1</v>
      </c>
      <c r="B2" s="30" t="s">
        <v>116</v>
      </c>
      <c r="C2" s="30" t="s">
        <v>21</v>
      </c>
      <c r="D2" s="30" t="s">
        <v>30</v>
      </c>
      <c r="E2" s="31"/>
      <c r="F2" s="30" t="s">
        <v>20</v>
      </c>
      <c r="G2" s="30" t="s">
        <v>117</v>
      </c>
      <c r="H2" s="29">
        <v>2</v>
      </c>
      <c r="I2" s="29" t="s">
        <v>118</v>
      </c>
      <c r="J2" s="29" t="s">
        <v>119</v>
      </c>
      <c r="K2" s="29" t="s">
        <v>25</v>
      </c>
      <c r="L2" s="29" t="s">
        <v>120</v>
      </c>
      <c r="M2" s="29">
        <v>10</v>
      </c>
      <c r="N2" s="29"/>
      <c r="O2" s="29">
        <v>31</v>
      </c>
      <c r="P2" s="29">
        <f>O2*M2</f>
        <v>310</v>
      </c>
    </row>
  </sheetData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4"/>
  <sheetViews>
    <sheetView workbookViewId="0">
      <selection activeCell="A1" sqref="A$1:A$1048576"/>
    </sheetView>
  </sheetViews>
  <sheetFormatPr defaultColWidth="11" defaultRowHeight="14.25" outlineLevelRow="3" outlineLevelCol="7"/>
  <cols>
    <col min="1" max="1" width="4.625" customWidth="1"/>
    <col min="2" max="2" width="8.625" customWidth="1"/>
    <col min="3" max="3" width="24.125" customWidth="1"/>
    <col min="4" max="4" width="7.125" customWidth="1"/>
    <col min="5" max="5" width="18.5" customWidth="1"/>
    <col min="6" max="7" width="16.625" customWidth="1"/>
    <col min="8" max="8" width="4.625" customWidth="1"/>
  </cols>
  <sheetData>
    <row r="1" spans="1:8">
      <c r="A1" s="10" t="s">
        <v>0</v>
      </c>
      <c r="B1" s="10" t="s">
        <v>121</v>
      </c>
      <c r="C1" s="10" t="s">
        <v>122</v>
      </c>
      <c r="D1" s="10" t="s">
        <v>123</v>
      </c>
      <c r="E1" s="10" t="s">
        <v>124</v>
      </c>
      <c r="F1" s="10" t="s">
        <v>125</v>
      </c>
      <c r="G1" s="10" t="s">
        <v>126</v>
      </c>
      <c r="H1" s="10" t="s">
        <v>17</v>
      </c>
    </row>
    <row r="2" ht="20.25" customHeight="1" spans="1:8">
      <c r="A2" s="20">
        <v>1</v>
      </c>
      <c r="B2" s="21" t="s">
        <v>127</v>
      </c>
      <c r="C2" s="22" t="s">
        <v>128</v>
      </c>
      <c r="D2" s="23" t="s">
        <v>30</v>
      </c>
      <c r="E2" s="22" t="s">
        <v>129</v>
      </c>
      <c r="F2" s="24">
        <v>11</v>
      </c>
      <c r="G2" s="25">
        <v>11</v>
      </c>
      <c r="H2" s="20">
        <f>15*G2</f>
        <v>165</v>
      </c>
    </row>
    <row r="3" ht="20.25" customHeight="1" spans="1:8">
      <c r="A3" s="20">
        <v>2</v>
      </c>
      <c r="B3" s="21" t="s">
        <v>130</v>
      </c>
      <c r="C3" s="22" t="s">
        <v>131</v>
      </c>
      <c r="D3" s="23" t="s">
        <v>132</v>
      </c>
      <c r="E3" s="22" t="s">
        <v>133</v>
      </c>
      <c r="F3" s="24">
        <v>10</v>
      </c>
      <c r="G3" s="25">
        <v>10</v>
      </c>
      <c r="H3" s="20">
        <f>15*G3</f>
        <v>150</v>
      </c>
    </row>
    <row r="4" spans="1:8">
      <c r="A4" s="18"/>
      <c r="B4" s="18"/>
      <c r="C4" s="18"/>
      <c r="D4" s="18"/>
      <c r="E4" s="18"/>
      <c r="F4" s="18"/>
      <c r="G4" s="18">
        <v>21</v>
      </c>
      <c r="H4" s="26">
        <v>315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"/>
  <sheetViews>
    <sheetView workbookViewId="0">
      <selection activeCell="A1" sqref="A1:K2"/>
    </sheetView>
  </sheetViews>
  <sheetFormatPr defaultColWidth="11" defaultRowHeight="14.25" outlineLevelRow="2"/>
  <cols>
    <col min="1" max="1" width="4.625" customWidth="1"/>
    <col min="2" max="2" width="11.625" customWidth="1"/>
    <col min="3" max="3" width="25.625" customWidth="1"/>
    <col min="4" max="4" width="6.625" customWidth="1"/>
    <col min="5" max="5" width="23.875" customWidth="1"/>
    <col min="6" max="6" width="10.625" customWidth="1"/>
    <col min="7" max="7" width="9.875" customWidth="1"/>
    <col min="8" max="8" width="11.75" customWidth="1"/>
    <col min="9" max="9" width="5.375" customWidth="1"/>
    <col min="10" max="10" width="5.75" customWidth="1"/>
    <col min="11" max="11" width="5.375" customWidth="1"/>
  </cols>
  <sheetData>
    <row r="1" ht="28.5" spans="1:11">
      <c r="A1" s="10" t="s">
        <v>0</v>
      </c>
      <c r="B1" s="10" t="s">
        <v>121</v>
      </c>
      <c r="C1" s="10" t="s">
        <v>122</v>
      </c>
      <c r="D1" s="10" t="s">
        <v>123</v>
      </c>
      <c r="E1" s="10" t="s">
        <v>124</v>
      </c>
      <c r="F1" s="11" t="s">
        <v>134</v>
      </c>
      <c r="G1" s="10" t="s">
        <v>126</v>
      </c>
      <c r="H1" s="10" t="s">
        <v>135</v>
      </c>
      <c r="I1" s="10" t="s">
        <v>136</v>
      </c>
      <c r="J1" s="10" t="s">
        <v>137</v>
      </c>
      <c r="K1" s="10" t="s">
        <v>16</v>
      </c>
    </row>
    <row r="2" spans="1:11">
      <c r="A2" s="12">
        <v>1</v>
      </c>
      <c r="B2" s="13" t="s">
        <v>138</v>
      </c>
      <c r="C2" s="14" t="s">
        <v>139</v>
      </c>
      <c r="D2" s="14" t="s">
        <v>28</v>
      </c>
      <c r="E2" s="14" t="s">
        <v>140</v>
      </c>
      <c r="F2" s="15">
        <v>4</v>
      </c>
      <c r="G2" s="16">
        <v>3</v>
      </c>
      <c r="H2" s="17">
        <f t="shared" ref="H2" si="0">G2/F2</f>
        <v>0.75</v>
      </c>
      <c r="I2" s="19">
        <v>100</v>
      </c>
      <c r="J2" s="12">
        <v>75</v>
      </c>
      <c r="K2" s="19" t="s">
        <v>141</v>
      </c>
    </row>
    <row r="3" spans="1:11">
      <c r="A3" s="18"/>
      <c r="B3" s="18"/>
      <c r="C3" s="18"/>
      <c r="D3" s="18"/>
      <c r="E3" s="18"/>
      <c r="F3" s="18"/>
      <c r="G3" s="18">
        <v>3</v>
      </c>
      <c r="H3" s="18"/>
      <c r="I3" s="18"/>
      <c r="J3" s="18">
        <v>75</v>
      </c>
      <c r="K3" s="18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1"/>
  <dimension ref="A1:F10"/>
  <sheetViews>
    <sheetView workbookViewId="0">
      <selection activeCell="C19" sqref="C19"/>
    </sheetView>
  </sheetViews>
  <sheetFormatPr defaultColWidth="9" defaultRowHeight="14.25" outlineLevelCol="5"/>
  <cols>
    <col min="1" max="1" width="10.75" customWidth="1"/>
    <col min="2" max="2" width="15.875" customWidth="1"/>
    <col min="3" max="3" width="24.5" customWidth="1"/>
    <col min="4" max="4" width="19.25" customWidth="1"/>
    <col min="5" max="5" width="14.625" customWidth="1"/>
    <col min="6" max="6" width="11.875" customWidth="1"/>
  </cols>
  <sheetData>
    <row r="1" ht="18.75" spans="1:6">
      <c r="A1" s="4" t="s">
        <v>0</v>
      </c>
      <c r="B1" s="4" t="s">
        <v>142</v>
      </c>
      <c r="C1" s="4" t="s">
        <v>143</v>
      </c>
      <c r="D1" s="4" t="s">
        <v>144</v>
      </c>
      <c r="E1" s="4" t="s">
        <v>145</v>
      </c>
      <c r="F1" s="4" t="s">
        <v>146</v>
      </c>
    </row>
    <row r="2" ht="18.75" hidden="1" spans="1:6">
      <c r="A2" s="5">
        <v>1</v>
      </c>
      <c r="B2" s="5" t="s">
        <v>147</v>
      </c>
      <c r="C2" s="6" t="s">
        <v>148</v>
      </c>
      <c r="D2" s="6" t="s">
        <v>149</v>
      </c>
      <c r="E2" s="5" t="s">
        <v>150</v>
      </c>
      <c r="F2" s="5">
        <v>40</v>
      </c>
    </row>
    <row r="3" ht="18.75" hidden="1" spans="1:6">
      <c r="A3" s="5">
        <v>2</v>
      </c>
      <c r="B3" s="5" t="s">
        <v>151</v>
      </c>
      <c r="C3" s="6" t="s">
        <v>152</v>
      </c>
      <c r="D3" s="6" t="s">
        <v>153</v>
      </c>
      <c r="E3" s="5" t="s">
        <v>154</v>
      </c>
      <c r="F3" s="5">
        <v>85</v>
      </c>
    </row>
    <row r="4" ht="18.75" hidden="1" spans="1:6">
      <c r="A4" s="5">
        <v>3</v>
      </c>
      <c r="B4" s="5" t="s">
        <v>155</v>
      </c>
      <c r="C4" s="6" t="s">
        <v>156</v>
      </c>
      <c r="D4" s="6" t="s">
        <v>157</v>
      </c>
      <c r="E4" s="5" t="s">
        <v>158</v>
      </c>
      <c r="F4" s="5">
        <v>70</v>
      </c>
    </row>
    <row r="5" ht="18.75" spans="1:6">
      <c r="A5" s="7">
        <v>4</v>
      </c>
      <c r="B5" s="7" t="s">
        <v>159</v>
      </c>
      <c r="C5" s="8" t="s">
        <v>160</v>
      </c>
      <c r="D5" s="8" t="s">
        <v>161</v>
      </c>
      <c r="E5" s="7" t="s">
        <v>30</v>
      </c>
      <c r="F5" s="7">
        <v>70</v>
      </c>
    </row>
    <row r="6" ht="18.75" hidden="1" spans="1:6">
      <c r="A6" s="5">
        <v>5</v>
      </c>
      <c r="B6" s="5" t="s">
        <v>162</v>
      </c>
      <c r="C6" s="6" t="s">
        <v>163</v>
      </c>
      <c r="D6" s="6" t="s">
        <v>164</v>
      </c>
      <c r="E6" s="5" t="s">
        <v>165</v>
      </c>
      <c r="F6" s="5">
        <v>70</v>
      </c>
    </row>
    <row r="7" ht="18.75" hidden="1" spans="1:6">
      <c r="A7" s="5">
        <v>6</v>
      </c>
      <c r="B7" s="5" t="s">
        <v>166</v>
      </c>
      <c r="C7" s="6" t="s">
        <v>167</v>
      </c>
      <c r="D7" s="6" t="s">
        <v>149</v>
      </c>
      <c r="E7" s="5" t="s">
        <v>168</v>
      </c>
      <c r="F7" s="5">
        <v>70</v>
      </c>
    </row>
    <row r="8" ht="18.75" hidden="1" spans="1:6">
      <c r="A8" s="5">
        <v>7</v>
      </c>
      <c r="B8" s="5" t="s">
        <v>169</v>
      </c>
      <c r="C8" s="6" t="s">
        <v>170</v>
      </c>
      <c r="D8" s="6" t="s">
        <v>171</v>
      </c>
      <c r="E8" s="5" t="s">
        <v>172</v>
      </c>
      <c r="F8" s="5">
        <v>40</v>
      </c>
    </row>
    <row r="9" ht="18.75" hidden="1" spans="1:6">
      <c r="A9" s="5">
        <v>8</v>
      </c>
      <c r="B9" s="5" t="s">
        <v>173</v>
      </c>
      <c r="C9" s="6" t="s">
        <v>174</v>
      </c>
      <c r="D9" s="6" t="s">
        <v>153</v>
      </c>
      <c r="E9" s="5" t="s">
        <v>175</v>
      </c>
      <c r="F9" s="5">
        <v>40</v>
      </c>
    </row>
    <row r="10" ht="18.75" hidden="1" spans="1:6">
      <c r="A10" s="9" t="s">
        <v>176</v>
      </c>
      <c r="B10" s="9"/>
      <c r="C10" s="9"/>
      <c r="D10" s="9"/>
      <c r="E10" s="9"/>
      <c r="F10" s="5">
        <f>SUM(F2:F9)</f>
        <v>485</v>
      </c>
    </row>
  </sheetData>
  <autoFilter ref="A1:F10">
    <filterColumn colId="3">
      <customFilters>
        <customFilter operator="equal" val="高教所"/>
      </customFilters>
    </filterColumn>
  </autoFilter>
  <mergeCells count="1">
    <mergeCell ref="A10:E10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"/>
  <sheetViews>
    <sheetView workbookViewId="0">
      <selection activeCell="A1" sqref="A1:F2"/>
    </sheetView>
  </sheetViews>
  <sheetFormatPr defaultColWidth="9" defaultRowHeight="14.25" outlineLevelRow="1" outlineLevelCol="5"/>
  <sheetData>
    <row r="1" spans="1:6">
      <c r="A1" s="1" t="s">
        <v>177</v>
      </c>
      <c r="B1" s="2" t="s">
        <v>178</v>
      </c>
      <c r="C1" s="2" t="s">
        <v>17</v>
      </c>
      <c r="D1" s="2" t="s">
        <v>179</v>
      </c>
      <c r="E1" s="2" t="s">
        <v>17</v>
      </c>
      <c r="F1" s="3" t="s">
        <v>180</v>
      </c>
    </row>
    <row r="2" spans="1:6">
      <c r="A2" s="3" t="s">
        <v>161</v>
      </c>
      <c r="B2" s="2">
        <v>0</v>
      </c>
      <c r="C2" s="2">
        <v>5</v>
      </c>
      <c r="D2" s="2">
        <v>1</v>
      </c>
      <c r="E2" s="2">
        <v>3</v>
      </c>
      <c r="F2" s="3">
        <f t="shared" ref="F2" si="0">B2*C2+D2*E2</f>
        <v>3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发表</vt:lpstr>
      <vt:lpstr>检索</vt:lpstr>
      <vt:lpstr>著作</vt:lpstr>
      <vt:lpstr>横向</vt:lpstr>
      <vt:lpstr>纵向社科</vt:lpstr>
      <vt:lpstr>学科</vt:lpstr>
      <vt:lpstr>纵向申报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2013-12-27T13:49:00Z</dcterms:created>
  <dcterms:modified xsi:type="dcterms:W3CDTF">2015-01-15T12:18:32Z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